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8"/>
  </bookViews>
  <sheets>
    <sheet name="RS-X férfi" sheetId="1" r:id="rId1"/>
    <sheet name="RS-X női" sheetId="2" r:id="rId2"/>
    <sheet name="RB Junior" sheetId="3" r:id="rId3"/>
    <sheet name="RB Classic" sheetId="4" r:id="rId4"/>
    <sheet name="FW" sheetId="5" r:id="rId5"/>
    <sheet name="Szlalom" sheetId="6" r:id="rId6"/>
    <sheet name="Wave" sheetId="7" r:id="rId7"/>
    <sheet name="Freestyle" sheetId="8" r:id="rId8"/>
    <sheet name="Összetett" sheetId="9" r:id="rId9"/>
  </sheets>
  <definedNames/>
  <calcPr fullCalcOnLoad="1"/>
</workbook>
</file>

<file path=xl/sharedStrings.xml><?xml version="1.0" encoding="utf-8"?>
<sst xmlns="http://schemas.openxmlformats.org/spreadsheetml/2006/main" count="593" uniqueCount="252">
  <si>
    <t>MSZA Kupa</t>
  </si>
  <si>
    <t>SikaVulkán Kupa</t>
  </si>
  <si>
    <t>Balatonaliga</t>
  </si>
  <si>
    <t>Helyezés</t>
  </si>
  <si>
    <t>Név</t>
  </si>
  <si>
    <t>Vitorlaszám</t>
  </si>
  <si>
    <t>Egyesület</t>
  </si>
  <si>
    <t>Pont</t>
  </si>
  <si>
    <t>1.futam</t>
  </si>
  <si>
    <t>Gádorfalvi Áron</t>
  </si>
  <si>
    <t>HUN-1</t>
  </si>
  <si>
    <t>Erdélyi István</t>
  </si>
  <si>
    <t>HUN-66</t>
  </si>
  <si>
    <t>Molnár Péter</t>
  </si>
  <si>
    <t>HUN-72</t>
  </si>
  <si>
    <t>Pávkovics Bálint</t>
  </si>
  <si>
    <t>HUN-302</t>
  </si>
  <si>
    <t>Utassy Loránd</t>
  </si>
  <si>
    <t>HUN-71</t>
  </si>
  <si>
    <t>Orfűi Szörf Klub</t>
  </si>
  <si>
    <t xml:space="preserve"> </t>
  </si>
  <si>
    <t>Balatonfüred</t>
  </si>
  <si>
    <t>Gádorfalvi átlagpont</t>
  </si>
  <si>
    <t>Rip Curl Kupa - Siófok</t>
  </si>
  <si>
    <t>szorftabor.hu Kupa</t>
  </si>
  <si>
    <t>Szt. István Kupa</t>
  </si>
  <si>
    <t>Magyar Szörf Bajnokság 2011. RS:X Férfi</t>
  </si>
  <si>
    <t>Balatonfüredi Yacht Club</t>
  </si>
  <si>
    <t>Tecon SE</t>
  </si>
  <si>
    <t>Gradus Szörf Klub</t>
  </si>
  <si>
    <t>Magyar Szörf Akadémia</t>
  </si>
  <si>
    <t>DNF=6 pont</t>
  </si>
  <si>
    <t>Cholnoky Sára átlagpont</t>
  </si>
  <si>
    <t>Detre Dia átlagpont</t>
  </si>
  <si>
    <t>Magyar Szörf Akadémia SE</t>
  </si>
  <si>
    <t>HUN-18</t>
  </si>
  <si>
    <t>Gilicze Noémi</t>
  </si>
  <si>
    <t>HUN-13</t>
  </si>
  <si>
    <t>Gilicze Tímea</t>
  </si>
  <si>
    <t>HUN164</t>
  </si>
  <si>
    <t>Bódi Fruzsina</t>
  </si>
  <si>
    <t>BYC</t>
  </si>
  <si>
    <t>HUN-7</t>
  </si>
  <si>
    <t>Detre Diána</t>
  </si>
  <si>
    <t>HUN-119</t>
  </si>
  <si>
    <t>Cholnoky Sára</t>
  </si>
  <si>
    <t>Sika Vulkán Kupa</t>
  </si>
  <si>
    <t>Magyar Szörf Bajnokság 2011. RS:X Női</t>
  </si>
  <si>
    <t>DNF=11 pont</t>
  </si>
  <si>
    <t>HUN-219</t>
  </si>
  <si>
    <t>Kéri Samu</t>
  </si>
  <si>
    <t>HUN-220</t>
  </si>
  <si>
    <t>Gilicze Kristóf</t>
  </si>
  <si>
    <t>HUN-165</t>
  </si>
  <si>
    <t>Földényi Kristóf</t>
  </si>
  <si>
    <t>HUN-44</t>
  </si>
  <si>
    <t>Molnár András</t>
  </si>
  <si>
    <t>HUN-208</t>
  </si>
  <si>
    <t>Krizsa Ferenc</t>
  </si>
  <si>
    <t>HUN-221</t>
  </si>
  <si>
    <t>Dávid Réka</t>
  </si>
  <si>
    <t>HUN198</t>
  </si>
  <si>
    <t>Nikl Bence</t>
  </si>
  <si>
    <t>HUN-163</t>
  </si>
  <si>
    <t>Molnár Áron</t>
  </si>
  <si>
    <t>HUN-196</t>
  </si>
  <si>
    <t>Sánta Bence</t>
  </si>
  <si>
    <t>HUN-199</t>
  </si>
  <si>
    <t>Nikl András</t>
  </si>
  <si>
    <t>szörtfábor.hu Kupa</t>
  </si>
  <si>
    <t>Magyar Szörf Bajnokság 2011. Raceboard Junior</t>
  </si>
  <si>
    <t>DNF=12 pont</t>
  </si>
  <si>
    <t>Körte HVSE</t>
  </si>
  <si>
    <t>HUN-78</t>
  </si>
  <si>
    <t>Urbán Tibor</t>
  </si>
  <si>
    <t>11.</t>
  </si>
  <si>
    <t>Surf Core SC</t>
  </si>
  <si>
    <t>HUN-43</t>
  </si>
  <si>
    <t>Czövek Levente</t>
  </si>
  <si>
    <t>10.</t>
  </si>
  <si>
    <t>Orfűi SzK</t>
  </si>
  <si>
    <t>HUN-87</t>
  </si>
  <si>
    <t xml:space="preserve">György Ádám </t>
  </si>
  <si>
    <t>9.</t>
  </si>
  <si>
    <t>Badacsanyomaji Szörfklub SE</t>
  </si>
  <si>
    <t>HUN-171</t>
  </si>
  <si>
    <t>Bóna Péter</t>
  </si>
  <si>
    <t>8.</t>
  </si>
  <si>
    <t>HUN-96</t>
  </si>
  <si>
    <t>Tölgyesy Csaba</t>
  </si>
  <si>
    <t>7.</t>
  </si>
  <si>
    <t>HUN-215</t>
  </si>
  <si>
    <t>Urbán Erzsébet</t>
  </si>
  <si>
    <t>6.</t>
  </si>
  <si>
    <t>Jó Anya</t>
  </si>
  <si>
    <t>HUN-41</t>
  </si>
  <si>
    <t>Gádorfalvi Luca</t>
  </si>
  <si>
    <t>5.</t>
  </si>
  <si>
    <t>HUN63</t>
  </si>
  <si>
    <t>Gilicze Tamás</t>
  </si>
  <si>
    <t>4.</t>
  </si>
  <si>
    <t>Albaregia</t>
  </si>
  <si>
    <t>HUN-10</t>
  </si>
  <si>
    <t>Papp Zoltán</t>
  </si>
  <si>
    <t>3.</t>
  </si>
  <si>
    <t>HUN4</t>
  </si>
  <si>
    <t>Gádorfalvi Károly</t>
  </si>
  <si>
    <t>2.</t>
  </si>
  <si>
    <t>HUN57</t>
  </si>
  <si>
    <t>Szontagh András</t>
  </si>
  <si>
    <t>1.</t>
  </si>
  <si>
    <t>Szt István Kupa</t>
  </si>
  <si>
    <t>Magyar Szörf Bajnokság 2011. Raceboard Classic</t>
  </si>
  <si>
    <t>DNF=8 pont</t>
  </si>
  <si>
    <t>MSZA</t>
  </si>
  <si>
    <t>HUN3</t>
  </si>
  <si>
    <t>Mrena Zoltán</t>
  </si>
  <si>
    <t>HUN-116</t>
  </si>
  <si>
    <t>Csikász Lajos</t>
  </si>
  <si>
    <t>T&amp;T</t>
  </si>
  <si>
    <t>HUN-61</t>
  </si>
  <si>
    <t>Glofák Olivér</t>
  </si>
  <si>
    <t>HUN176</t>
  </si>
  <si>
    <t>Kerek Gábor</t>
  </si>
  <si>
    <t>HUN-99</t>
  </si>
  <si>
    <t>Varga Gábor</t>
  </si>
  <si>
    <t>GRADUS</t>
  </si>
  <si>
    <t>HUN5</t>
  </si>
  <si>
    <t>Dr. Molnár Ákos</t>
  </si>
  <si>
    <t>Holyday SE</t>
  </si>
  <si>
    <t>HUN-16</t>
  </si>
  <si>
    <t>Pártos György</t>
  </si>
  <si>
    <t>szörftábor.hu Kupa - Siófok</t>
  </si>
  <si>
    <t>Super Cup - Balatongyörök</t>
  </si>
  <si>
    <t>Magyar Szörf Bajnokság 2011. Formula</t>
  </si>
  <si>
    <t>Magyar Szörf Bajnokság 2011. Szlalom</t>
  </si>
  <si>
    <t>Super Cup Balatongyörök</t>
  </si>
  <si>
    <t>1. futam</t>
  </si>
  <si>
    <t>2. futam</t>
  </si>
  <si>
    <t>3. futam</t>
  </si>
  <si>
    <t>4. futam</t>
  </si>
  <si>
    <t>5. futam</t>
  </si>
  <si>
    <t>6. futam</t>
  </si>
  <si>
    <t>Varga Gábor .</t>
  </si>
  <si>
    <t>Koszti Gábor</t>
  </si>
  <si>
    <t>HUN-90</t>
  </si>
  <si>
    <t>Dr Molnár Ákos</t>
  </si>
  <si>
    <t>HUN-5</t>
  </si>
  <si>
    <t>Lazsádi László</t>
  </si>
  <si>
    <t>HUN-21</t>
  </si>
  <si>
    <t>Marton András</t>
  </si>
  <si>
    <t>HUN-24</t>
  </si>
  <si>
    <t>Balatonfűzfői SZK</t>
  </si>
  <si>
    <t>Varga Attila</t>
  </si>
  <si>
    <t>HUN-186</t>
  </si>
  <si>
    <t>T and T SE</t>
  </si>
  <si>
    <t>Glofák Olivér .</t>
  </si>
  <si>
    <t>HUN-621</t>
  </si>
  <si>
    <t>Simor Krisztián</t>
  </si>
  <si>
    <t>HUN-88</t>
  </si>
  <si>
    <t>12.</t>
  </si>
  <si>
    <t>Kerek Gábor .</t>
  </si>
  <si>
    <t>HUN-176</t>
  </si>
  <si>
    <t>13.</t>
  </si>
  <si>
    <t>Gyursánszky Gábor</t>
  </si>
  <si>
    <t>HUN-X</t>
  </si>
  <si>
    <t>Balatongyöröki SZK</t>
  </si>
  <si>
    <t>14.</t>
  </si>
  <si>
    <t>Ambrus Ferenc</t>
  </si>
  <si>
    <t>HUN-178</t>
  </si>
  <si>
    <t>Holiday SC</t>
  </si>
  <si>
    <t>HUN-901</t>
  </si>
  <si>
    <t>DNF=15 pont</t>
  </si>
  <si>
    <t>Magyar Szörf Bajnokság 2011.        Rip Curl Wave</t>
  </si>
  <si>
    <t>Prasonisi GRE</t>
  </si>
  <si>
    <t>Velényi Rudolf</t>
  </si>
  <si>
    <t>HUN-207</t>
  </si>
  <si>
    <t>Döntő</t>
  </si>
  <si>
    <t>Horányi-Névy András</t>
  </si>
  <si>
    <t>HUN-999</t>
  </si>
  <si>
    <t>Dattler Bendegúz</t>
  </si>
  <si>
    <t>HUN-227</t>
  </si>
  <si>
    <t>Pusztai Balázs</t>
  </si>
  <si>
    <t>HUN-500</t>
  </si>
  <si>
    <t>Csík Bertalan</t>
  </si>
  <si>
    <t>HUN-228</t>
  </si>
  <si>
    <t>Elődöntő</t>
  </si>
  <si>
    <t>Körtvélyesi Miklós</t>
  </si>
  <si>
    <t>HUN-28</t>
  </si>
  <si>
    <t>Vincze Péter</t>
  </si>
  <si>
    <t>HUN-720</t>
  </si>
  <si>
    <t>MESE</t>
  </si>
  <si>
    <t>Somogyváry Balázs</t>
  </si>
  <si>
    <t>HUN-206</t>
  </si>
  <si>
    <t>Parlagh Gábor</t>
  </si>
  <si>
    <t>HUN-828</t>
  </si>
  <si>
    <t>Kvalifikáció</t>
  </si>
  <si>
    <t>Zakariás Tamás</t>
  </si>
  <si>
    <t>HUN-203</t>
  </si>
  <si>
    <t>Badacsonytomaji SzK</t>
  </si>
  <si>
    <t>Fülöp Bence</t>
  </si>
  <si>
    <t>HUN-209</t>
  </si>
  <si>
    <t>Domán Bálint</t>
  </si>
  <si>
    <t>HUN-210</t>
  </si>
  <si>
    <t>Gerzsényi László</t>
  </si>
  <si>
    <t>HUN-223</t>
  </si>
  <si>
    <t>Lenkei Balázs</t>
  </si>
  <si>
    <t>HUN-225</t>
  </si>
  <si>
    <t>Bajzáth Gábor</t>
  </si>
  <si>
    <t>HUN-229</t>
  </si>
  <si>
    <t>Gianni</t>
  </si>
  <si>
    <t>HUN-230</t>
  </si>
  <si>
    <t>HUN-234</t>
  </si>
  <si>
    <t>Gögh Csilla</t>
  </si>
  <si>
    <t>HUN-233</t>
  </si>
  <si>
    <t>Duka Kriszti</t>
  </si>
  <si>
    <t>HUN-231</t>
  </si>
  <si>
    <t>Jobaházy Kinga</t>
  </si>
  <si>
    <t>HUN-232</t>
  </si>
  <si>
    <t>Kovásznay Nóra</t>
  </si>
  <si>
    <t>HUN-23</t>
  </si>
  <si>
    <t>Csanaky Szilvi</t>
  </si>
  <si>
    <t>Rip Curl Wave Női 2011.</t>
  </si>
  <si>
    <t>Magyar Szörf Bajnokság 2011. O'Neill Freakstyle</t>
  </si>
  <si>
    <t>2011 júl. - Secret spot</t>
  </si>
  <si>
    <t>2011. aug. - Prasonisi</t>
  </si>
  <si>
    <t>2011. szept - Secret spot</t>
  </si>
  <si>
    <t>Kassai Attila</t>
  </si>
  <si>
    <t>HUN-191</t>
  </si>
  <si>
    <t>Takácsy Balázs</t>
  </si>
  <si>
    <t>HUN-333</t>
  </si>
  <si>
    <t>DNS</t>
  </si>
  <si>
    <t>kieső verseny</t>
  </si>
  <si>
    <r>
      <t xml:space="preserve">Összetett Magyar Bajnokság 2011. </t>
    </r>
    <r>
      <rPr>
        <sz val="20"/>
        <rFont val="Arial"/>
        <family val="2"/>
      </rPr>
      <t>(legjobb 8 helyezett)</t>
    </r>
  </si>
  <si>
    <t>18 pont</t>
  </si>
  <si>
    <t>21 pont</t>
  </si>
  <si>
    <t>22 pont</t>
  </si>
  <si>
    <t>23 pont</t>
  </si>
  <si>
    <t>24 pont</t>
  </si>
  <si>
    <t>27 pont</t>
  </si>
  <si>
    <t>28 pont</t>
  </si>
  <si>
    <t>Formula</t>
  </si>
  <si>
    <t>Freakstyle</t>
  </si>
  <si>
    <t>Raveboard Classic</t>
  </si>
  <si>
    <t>Raveboard Junior</t>
  </si>
  <si>
    <t>RSX Férfi</t>
  </si>
  <si>
    <t>RSX Női</t>
  </si>
  <si>
    <t>Szlalom</t>
  </si>
  <si>
    <t>Wave</t>
  </si>
  <si>
    <t>DNF 12 pont</t>
  </si>
  <si>
    <t>DNF 15 pont</t>
  </si>
  <si>
    <t>DNF 17 pont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</si>
</sst>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textRotation="9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3" borderId="10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1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1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1" borderId="1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1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textRotation="90"/>
    </xf>
    <xf numFmtId="0" fontId="0" fillId="33" borderId="30" xfId="0" applyFont="1" applyFill="1" applyBorder="1" applyAlignment="1">
      <alignment horizontal="center" vertical="center" textRotation="90"/>
    </xf>
    <xf numFmtId="0" fontId="0" fillId="0" borderId="30" xfId="0" applyFont="1" applyFill="1" applyBorder="1" applyAlignment="1">
      <alignment horizontal="center" vertical="center" textRotation="90"/>
    </xf>
    <xf numFmtId="0" fontId="0" fillId="0" borderId="30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4" fillId="0" borderId="19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/>
    </xf>
    <xf numFmtId="0" fontId="0" fillId="1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29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0" xfId="0" applyFill="1" applyAlignment="1">
      <alignment/>
    </xf>
    <xf numFmtId="0" fontId="25" fillId="0" borderId="31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A1" sqref="A1:AJ5"/>
    </sheetView>
  </sheetViews>
  <sheetFormatPr defaultColWidth="9.140625" defaultRowHeight="12.75"/>
  <cols>
    <col min="1" max="1" width="3.28125" style="0" bestFit="1" customWidth="1"/>
    <col min="2" max="2" width="17.421875" style="0" bestFit="1" customWidth="1"/>
    <col min="3" max="3" width="8.421875" style="0" bestFit="1" customWidth="1"/>
    <col min="4" max="4" width="20.8515625" style="0" customWidth="1"/>
    <col min="5" max="5" width="4.00390625" style="0" bestFit="1" customWidth="1"/>
    <col min="6" max="12" width="3.28125" style="0" bestFit="1" customWidth="1"/>
    <col min="13" max="13" width="4.421875" style="0" customWidth="1"/>
    <col min="14" max="14" width="4.28125" style="0" customWidth="1"/>
    <col min="15" max="16" width="3.8515625" style="0" customWidth="1"/>
    <col min="17" max="18" width="4.00390625" style="0" customWidth="1"/>
    <col min="19" max="23" width="3.28125" style="0" bestFit="1" customWidth="1"/>
    <col min="24" max="25" width="3.57421875" style="0" customWidth="1"/>
    <col min="26" max="26" width="3.7109375" style="0" customWidth="1"/>
    <col min="27" max="27" width="4.00390625" style="0" customWidth="1"/>
    <col min="28" max="28" width="3.57421875" style="0" customWidth="1"/>
    <col min="29" max="29" width="3.8515625" style="0" customWidth="1"/>
    <col min="30" max="30" width="4.00390625" style="0" customWidth="1"/>
    <col min="31" max="31" width="4.140625" style="0" customWidth="1"/>
    <col min="32" max="36" width="3.28125" style="0" bestFit="1" customWidth="1"/>
  </cols>
  <sheetData>
    <row r="1" spans="1:36" ht="12.75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</row>
    <row r="5" spans="1:36" ht="13.5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</row>
    <row r="6" spans="1:36" ht="12.75">
      <c r="A6" s="19"/>
      <c r="B6" s="20">
        <v>6</v>
      </c>
      <c r="C6" s="20"/>
      <c r="D6" s="20"/>
      <c r="E6" s="20"/>
      <c r="F6" s="43" t="s">
        <v>23</v>
      </c>
      <c r="G6" s="43"/>
      <c r="H6" s="43"/>
      <c r="I6" s="43"/>
      <c r="J6" s="43"/>
      <c r="K6" s="43"/>
      <c r="L6" s="43"/>
      <c r="M6" s="43" t="s">
        <v>21</v>
      </c>
      <c r="N6" s="43"/>
      <c r="O6" s="43"/>
      <c r="P6" s="43" t="s">
        <v>0</v>
      </c>
      <c r="Q6" s="43"/>
      <c r="R6" s="43"/>
      <c r="S6" s="43" t="s">
        <v>1</v>
      </c>
      <c r="T6" s="43"/>
      <c r="U6" s="43"/>
      <c r="V6" s="43"/>
      <c r="W6" s="43"/>
      <c r="X6" s="41" t="s">
        <v>24</v>
      </c>
      <c r="Y6" s="41"/>
      <c r="Z6" s="41"/>
      <c r="AA6" s="41"/>
      <c r="AB6" s="41"/>
      <c r="AC6" s="41" t="s">
        <v>2</v>
      </c>
      <c r="AD6" s="41"/>
      <c r="AE6" s="41"/>
      <c r="AF6" s="41" t="s">
        <v>25</v>
      </c>
      <c r="AG6" s="41"/>
      <c r="AH6" s="41"/>
      <c r="AI6" s="41"/>
      <c r="AJ6" s="42"/>
    </row>
    <row r="7" spans="1:36" s="3" customFormat="1" ht="55.5">
      <c r="A7" s="2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2" t="s">
        <v>8</v>
      </c>
      <c r="G7" s="2" t="str">
        <f aca="true" t="shared" si="0" ref="G7:AJ7">CONCATENATE(TEXT(VALUE(LEFT(F7,FIND(".",F7)-1))+1,0),". futam")</f>
        <v>2. futam</v>
      </c>
      <c r="H7" s="2" t="str">
        <f t="shared" si="0"/>
        <v>3. futam</v>
      </c>
      <c r="I7" s="2" t="str">
        <f t="shared" si="0"/>
        <v>4. futam</v>
      </c>
      <c r="J7" s="2" t="str">
        <f t="shared" si="0"/>
        <v>5. futam</v>
      </c>
      <c r="K7" s="2" t="str">
        <f t="shared" si="0"/>
        <v>6. futam</v>
      </c>
      <c r="L7" s="2" t="str">
        <f t="shared" si="0"/>
        <v>7. futam</v>
      </c>
      <c r="M7" s="16" t="str">
        <f t="shared" si="0"/>
        <v>8. futam</v>
      </c>
      <c r="N7" s="16" t="str">
        <f t="shared" si="0"/>
        <v>9. futam</v>
      </c>
      <c r="O7" s="16" t="str">
        <f t="shared" si="0"/>
        <v>10. futam</v>
      </c>
      <c r="P7" s="2" t="str">
        <f t="shared" si="0"/>
        <v>11. futam</v>
      </c>
      <c r="Q7" s="2" t="str">
        <f t="shared" si="0"/>
        <v>12. futam</v>
      </c>
      <c r="R7" s="2" t="str">
        <f t="shared" si="0"/>
        <v>13. futam</v>
      </c>
      <c r="S7" s="16" t="str">
        <f t="shared" si="0"/>
        <v>14. futam</v>
      </c>
      <c r="T7" s="16" t="str">
        <f t="shared" si="0"/>
        <v>15. futam</v>
      </c>
      <c r="U7" s="16" t="str">
        <f t="shared" si="0"/>
        <v>16. futam</v>
      </c>
      <c r="V7" s="16" t="str">
        <f t="shared" si="0"/>
        <v>17. futam</v>
      </c>
      <c r="W7" s="16" t="str">
        <f t="shared" si="0"/>
        <v>18. futam</v>
      </c>
      <c r="X7" s="2" t="str">
        <f t="shared" si="0"/>
        <v>19. futam</v>
      </c>
      <c r="Y7" s="2" t="str">
        <f t="shared" si="0"/>
        <v>20. futam</v>
      </c>
      <c r="Z7" s="2" t="str">
        <f t="shared" si="0"/>
        <v>21. futam</v>
      </c>
      <c r="AA7" s="2" t="str">
        <f t="shared" si="0"/>
        <v>22. futam</v>
      </c>
      <c r="AB7" s="2" t="str">
        <f t="shared" si="0"/>
        <v>23. futam</v>
      </c>
      <c r="AC7" s="16" t="str">
        <f t="shared" si="0"/>
        <v>24. futam</v>
      </c>
      <c r="AD7" s="16" t="str">
        <f t="shared" si="0"/>
        <v>25. futam</v>
      </c>
      <c r="AE7" s="16" t="str">
        <f t="shared" si="0"/>
        <v>26. futam</v>
      </c>
      <c r="AF7" s="2" t="str">
        <f t="shared" si="0"/>
        <v>27. futam</v>
      </c>
      <c r="AG7" s="2" t="str">
        <f t="shared" si="0"/>
        <v>28. futam</v>
      </c>
      <c r="AH7" s="2" t="str">
        <f t="shared" si="0"/>
        <v>29. futam</v>
      </c>
      <c r="AI7" s="2" t="str">
        <f t="shared" si="0"/>
        <v>30. futam</v>
      </c>
      <c r="AJ7" s="22" t="str">
        <f t="shared" si="0"/>
        <v>31. futam</v>
      </c>
    </row>
    <row r="8" spans="1:36" ht="12.75">
      <c r="A8" s="29">
        <v>1</v>
      </c>
      <c r="B8" s="5" t="s">
        <v>9</v>
      </c>
      <c r="C8" s="5" t="s">
        <v>10</v>
      </c>
      <c r="D8" s="5" t="s">
        <v>27</v>
      </c>
      <c r="E8" s="4">
        <f>SUM(S8:AH8,F8:L8)</f>
        <v>23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7">
        <f>$B$6</f>
        <v>6</v>
      </c>
      <c r="N8" s="7">
        <f>$B$6</f>
        <v>6</v>
      </c>
      <c r="O8" s="7">
        <f>$B$6</f>
        <v>6</v>
      </c>
      <c r="P8" s="14">
        <v>1</v>
      </c>
      <c r="Q8" s="14">
        <v>1</v>
      </c>
      <c r="R8" s="14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5">
        <v>1</v>
      </c>
      <c r="AD8" s="5">
        <v>1</v>
      </c>
      <c r="AE8" s="5">
        <v>1</v>
      </c>
      <c r="AF8" s="7">
        <v>1</v>
      </c>
      <c r="AG8" s="7">
        <v>1</v>
      </c>
      <c r="AH8" s="7">
        <v>1</v>
      </c>
      <c r="AI8" s="7">
        <v>1</v>
      </c>
      <c r="AJ8" s="23">
        <v>1</v>
      </c>
    </row>
    <row r="9" spans="1:36" ht="12.75">
      <c r="A9" s="30">
        <v>2</v>
      </c>
      <c r="B9" s="5" t="s">
        <v>11</v>
      </c>
      <c r="C9" s="5" t="s">
        <v>12</v>
      </c>
      <c r="D9" s="5" t="s">
        <v>28</v>
      </c>
      <c r="E9" s="10">
        <f>SUM(P9:AE9,F9:L9)</f>
        <v>71</v>
      </c>
      <c r="F9" s="6">
        <f aca="true" t="shared" si="1" ref="F9:O9">$B$6</f>
        <v>6</v>
      </c>
      <c r="G9" s="6">
        <f t="shared" si="1"/>
        <v>6</v>
      </c>
      <c r="H9" s="6">
        <f t="shared" si="1"/>
        <v>6</v>
      </c>
      <c r="I9" s="6">
        <f t="shared" si="1"/>
        <v>6</v>
      </c>
      <c r="J9" s="6">
        <f t="shared" si="1"/>
        <v>6</v>
      </c>
      <c r="K9" s="6">
        <f t="shared" si="1"/>
        <v>6</v>
      </c>
      <c r="L9" s="6">
        <f t="shared" si="1"/>
        <v>6</v>
      </c>
      <c r="M9" s="7">
        <f t="shared" si="1"/>
        <v>6</v>
      </c>
      <c r="N9" s="7">
        <f t="shared" si="1"/>
        <v>6</v>
      </c>
      <c r="O9" s="7">
        <f t="shared" si="1"/>
        <v>6</v>
      </c>
      <c r="P9" s="5">
        <v>1</v>
      </c>
      <c r="Q9" s="5">
        <v>1</v>
      </c>
      <c r="R9" s="5">
        <v>1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5">
        <v>2</v>
      </c>
      <c r="AD9" s="5">
        <v>2</v>
      </c>
      <c r="AE9" s="5">
        <v>2</v>
      </c>
      <c r="AF9" s="7">
        <f>$B$6</f>
        <v>6</v>
      </c>
      <c r="AG9" s="7">
        <f>$B$6</f>
        <v>6</v>
      </c>
      <c r="AH9" s="7">
        <f>$B$6</f>
        <v>6</v>
      </c>
      <c r="AI9" s="7">
        <f>$B$6</f>
        <v>6</v>
      </c>
      <c r="AJ9" s="23">
        <f>$B$6</f>
        <v>6</v>
      </c>
    </row>
    <row r="10" spans="1:36" ht="12.75">
      <c r="A10" s="29">
        <v>3</v>
      </c>
      <c r="B10" s="5" t="s">
        <v>13</v>
      </c>
      <c r="C10" s="5" t="s">
        <v>14</v>
      </c>
      <c r="D10" s="5" t="s">
        <v>29</v>
      </c>
      <c r="E10" s="10">
        <f>SUM(AF10:AI10,V10:AB10,S10:T10,F10:O10)</f>
        <v>85</v>
      </c>
      <c r="F10" s="6">
        <f aca="true" t="shared" si="2" ref="F10:I12">$B$6</f>
        <v>6</v>
      </c>
      <c r="G10" s="6">
        <f t="shared" si="2"/>
        <v>6</v>
      </c>
      <c r="H10" s="6">
        <f t="shared" si="2"/>
        <v>6</v>
      </c>
      <c r="I10" s="6">
        <f t="shared" si="2"/>
        <v>6</v>
      </c>
      <c r="J10" s="6">
        <v>2</v>
      </c>
      <c r="K10" s="6">
        <f aca="true" t="shared" si="3" ref="K10:L12">$B$6</f>
        <v>6</v>
      </c>
      <c r="L10" s="6">
        <f t="shared" si="3"/>
        <v>6</v>
      </c>
      <c r="M10" s="5">
        <v>2</v>
      </c>
      <c r="N10" s="5">
        <v>2</v>
      </c>
      <c r="O10" s="5">
        <v>2</v>
      </c>
      <c r="P10" s="7">
        <f>$B$6</f>
        <v>6</v>
      </c>
      <c r="Q10" s="7">
        <f>$B$6</f>
        <v>6</v>
      </c>
      <c r="R10" s="7">
        <f>$B$6</f>
        <v>6</v>
      </c>
      <c r="S10" s="6">
        <v>3</v>
      </c>
      <c r="T10" s="6">
        <v>3</v>
      </c>
      <c r="U10" s="7">
        <f>$B$6</f>
        <v>6</v>
      </c>
      <c r="V10" s="6">
        <v>4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7">
        <f>$B$6</f>
        <v>6</v>
      </c>
      <c r="AD10" s="7">
        <f>$B$6</f>
        <v>6</v>
      </c>
      <c r="AE10" s="7">
        <f>$B$6</f>
        <v>6</v>
      </c>
      <c r="AF10" s="6">
        <v>2</v>
      </c>
      <c r="AG10" s="6">
        <v>4</v>
      </c>
      <c r="AH10" s="6">
        <v>3</v>
      </c>
      <c r="AI10" s="6">
        <v>4</v>
      </c>
      <c r="AJ10" s="23">
        <f>$B$6</f>
        <v>6</v>
      </c>
    </row>
    <row r="11" spans="1:36" ht="12.75">
      <c r="A11" s="30">
        <v>4</v>
      </c>
      <c r="B11" s="5" t="s">
        <v>15</v>
      </c>
      <c r="C11" s="5" t="s">
        <v>16</v>
      </c>
      <c r="D11" s="5" t="s">
        <v>30</v>
      </c>
      <c r="E11" s="10">
        <f>SUM(AD11:AI11,V11:W11,F11:T11)</f>
        <v>87</v>
      </c>
      <c r="F11" s="6">
        <f t="shared" si="2"/>
        <v>6</v>
      </c>
      <c r="G11" s="6">
        <f t="shared" si="2"/>
        <v>6</v>
      </c>
      <c r="H11" s="6">
        <f t="shared" si="2"/>
        <v>6</v>
      </c>
      <c r="I11" s="6">
        <f t="shared" si="2"/>
        <v>6</v>
      </c>
      <c r="J11" s="6">
        <f>$B$6</f>
        <v>6</v>
      </c>
      <c r="K11" s="6">
        <f t="shared" si="3"/>
        <v>6</v>
      </c>
      <c r="L11" s="6">
        <f t="shared" si="3"/>
        <v>6</v>
      </c>
      <c r="M11" s="5">
        <v>1</v>
      </c>
      <c r="N11" s="5">
        <v>1</v>
      </c>
      <c r="O11" s="5">
        <v>1</v>
      </c>
      <c r="P11" s="5">
        <v>2</v>
      </c>
      <c r="Q11" s="5">
        <v>2</v>
      </c>
      <c r="R11" s="5">
        <v>2</v>
      </c>
      <c r="S11" s="6">
        <f>$B$6</f>
        <v>6</v>
      </c>
      <c r="T11" s="6">
        <v>4</v>
      </c>
      <c r="U11" s="7">
        <f>$B$6</f>
        <v>6</v>
      </c>
      <c r="V11" s="6">
        <v>3</v>
      </c>
      <c r="W11" s="6">
        <v>4</v>
      </c>
      <c r="X11" s="7">
        <f aca="true" t="shared" si="4" ref="X11:AC12">$B$6</f>
        <v>6</v>
      </c>
      <c r="Y11" s="7">
        <f t="shared" si="4"/>
        <v>6</v>
      </c>
      <c r="Z11" s="7">
        <f t="shared" si="4"/>
        <v>6</v>
      </c>
      <c r="AA11" s="7">
        <f t="shared" si="4"/>
        <v>6</v>
      </c>
      <c r="AB11" s="7">
        <f t="shared" si="4"/>
        <v>6</v>
      </c>
      <c r="AC11" s="7">
        <f t="shared" si="4"/>
        <v>6</v>
      </c>
      <c r="AD11" s="5">
        <v>3</v>
      </c>
      <c r="AE11" s="5">
        <v>3</v>
      </c>
      <c r="AF11" s="6">
        <v>3</v>
      </c>
      <c r="AG11" s="6">
        <v>3</v>
      </c>
      <c r="AH11" s="6">
        <v>4</v>
      </c>
      <c r="AI11" s="6">
        <v>3</v>
      </c>
      <c r="AJ11" s="23">
        <f>$B$6</f>
        <v>6</v>
      </c>
    </row>
    <row r="12" spans="1:36" ht="13.5" thickBot="1">
      <c r="A12" s="31">
        <v>5</v>
      </c>
      <c r="B12" s="24" t="s">
        <v>17</v>
      </c>
      <c r="C12" s="24" t="s">
        <v>18</v>
      </c>
      <c r="D12" s="24" t="s">
        <v>19</v>
      </c>
      <c r="E12" s="25">
        <f>SUM(AG12:AJ12,F12:X12)</f>
        <v>122</v>
      </c>
      <c r="F12" s="26">
        <f t="shared" si="2"/>
        <v>6</v>
      </c>
      <c r="G12" s="26">
        <f t="shared" si="2"/>
        <v>6</v>
      </c>
      <c r="H12" s="26">
        <f t="shared" si="2"/>
        <v>6</v>
      </c>
      <c r="I12" s="26">
        <f t="shared" si="2"/>
        <v>6</v>
      </c>
      <c r="J12" s="26">
        <f>$B$6</f>
        <v>6</v>
      </c>
      <c r="K12" s="26">
        <f t="shared" si="3"/>
        <v>6</v>
      </c>
      <c r="L12" s="26">
        <f t="shared" si="3"/>
        <v>6</v>
      </c>
      <c r="M12" s="26">
        <f aca="true" t="shared" si="5" ref="M12:R12">$B$6</f>
        <v>6</v>
      </c>
      <c r="N12" s="26">
        <f t="shared" si="5"/>
        <v>6</v>
      </c>
      <c r="O12" s="26">
        <f t="shared" si="5"/>
        <v>6</v>
      </c>
      <c r="P12" s="26">
        <f t="shared" si="5"/>
        <v>6</v>
      </c>
      <c r="Q12" s="26">
        <f t="shared" si="5"/>
        <v>6</v>
      </c>
      <c r="R12" s="26">
        <f t="shared" si="5"/>
        <v>6</v>
      </c>
      <c r="S12" s="26">
        <f>$B$6</f>
        <v>6</v>
      </c>
      <c r="T12" s="26">
        <f>$B$6</f>
        <v>6</v>
      </c>
      <c r="U12" s="26">
        <f>$B$6</f>
        <v>6</v>
      </c>
      <c r="V12" s="26">
        <f>$B$6</f>
        <v>6</v>
      </c>
      <c r="W12" s="26">
        <f>$B$6</f>
        <v>6</v>
      </c>
      <c r="X12" s="26">
        <f t="shared" si="4"/>
        <v>6</v>
      </c>
      <c r="Y12" s="27">
        <f t="shared" si="4"/>
        <v>6</v>
      </c>
      <c r="Z12" s="27">
        <f t="shared" si="4"/>
        <v>6</v>
      </c>
      <c r="AA12" s="27">
        <f t="shared" si="4"/>
        <v>6</v>
      </c>
      <c r="AB12" s="27">
        <f t="shared" si="4"/>
        <v>6</v>
      </c>
      <c r="AC12" s="27">
        <f t="shared" si="4"/>
        <v>6</v>
      </c>
      <c r="AD12" s="27">
        <f>$B$6</f>
        <v>6</v>
      </c>
      <c r="AE12" s="27">
        <f>$B$6</f>
        <v>6</v>
      </c>
      <c r="AF12" s="27">
        <f>$B$6</f>
        <v>6</v>
      </c>
      <c r="AG12" s="26">
        <v>2</v>
      </c>
      <c r="AH12" s="26">
        <v>2</v>
      </c>
      <c r="AI12" s="26">
        <v>2</v>
      </c>
      <c r="AJ12" s="28">
        <v>2</v>
      </c>
    </row>
    <row r="13" spans="2:7" ht="12.75">
      <c r="B13" s="8"/>
      <c r="C13" s="8"/>
      <c r="D13" s="8" t="s">
        <v>31</v>
      </c>
      <c r="E13" s="8"/>
      <c r="F13" s="9"/>
      <c r="G13" s="9"/>
    </row>
    <row r="14" spans="2:9" ht="12.75">
      <c r="B14" s="8"/>
      <c r="C14" s="8"/>
      <c r="D14" s="8"/>
      <c r="E14" s="8"/>
      <c r="F14" s="9"/>
      <c r="G14" s="9"/>
      <c r="H14" s="9"/>
      <c r="I14" s="9"/>
    </row>
    <row r="15" spans="1:33" ht="12.75">
      <c r="A15" t="s">
        <v>20</v>
      </c>
      <c r="B15" s="11" t="s">
        <v>22</v>
      </c>
      <c r="D15" s="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 s="12">
        <v>6</v>
      </c>
      <c r="N15" s="12">
        <v>6</v>
      </c>
      <c r="O15" s="12">
        <v>6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12">
        <v>1</v>
      </c>
      <c r="AE15" s="12">
        <v>1</v>
      </c>
      <c r="AF15" s="12">
        <v>1</v>
      </c>
      <c r="AG15" s="13">
        <v>1</v>
      </c>
    </row>
  </sheetData>
  <sheetProtection/>
  <mergeCells count="8">
    <mergeCell ref="A1:AJ5"/>
    <mergeCell ref="X6:AB6"/>
    <mergeCell ref="AC6:AE6"/>
    <mergeCell ref="AF6:AJ6"/>
    <mergeCell ref="F6:L6"/>
    <mergeCell ref="M6:O6"/>
    <mergeCell ref="P6:R6"/>
    <mergeCell ref="S6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spans="1:36" ht="12.7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</row>
    <row r="5" spans="1:36" ht="13.5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</row>
    <row r="6" spans="1:36" ht="12.75">
      <c r="A6" s="19"/>
      <c r="B6" s="20">
        <v>6</v>
      </c>
      <c r="C6" s="20"/>
      <c r="D6" s="20"/>
      <c r="E6" s="58"/>
      <c r="F6" s="43" t="s">
        <v>23</v>
      </c>
      <c r="G6" s="43"/>
      <c r="H6" s="43"/>
      <c r="I6" s="43"/>
      <c r="J6" s="43"/>
      <c r="K6" s="43"/>
      <c r="L6" s="43"/>
      <c r="M6" s="43" t="s">
        <v>21</v>
      </c>
      <c r="N6" s="43"/>
      <c r="O6" s="43"/>
      <c r="P6" s="43" t="s">
        <v>0</v>
      </c>
      <c r="Q6" s="43"/>
      <c r="R6" s="43"/>
      <c r="S6" s="43" t="s">
        <v>46</v>
      </c>
      <c r="T6" s="43"/>
      <c r="U6" s="43"/>
      <c r="V6" s="43"/>
      <c r="W6" s="43"/>
      <c r="X6" s="41" t="s">
        <v>24</v>
      </c>
      <c r="Y6" s="41"/>
      <c r="Z6" s="41"/>
      <c r="AA6" s="41"/>
      <c r="AB6" s="41"/>
      <c r="AC6" s="41" t="s">
        <v>2</v>
      </c>
      <c r="AD6" s="41"/>
      <c r="AE6" s="41"/>
      <c r="AF6" s="41" t="s">
        <v>25</v>
      </c>
      <c r="AG6" s="41"/>
      <c r="AH6" s="41"/>
      <c r="AI6" s="41"/>
      <c r="AJ6" s="42"/>
    </row>
    <row r="7" spans="1:36" ht="55.5">
      <c r="A7" s="2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2" t="s">
        <v>8</v>
      </c>
      <c r="G7" s="2" t="str">
        <f>CONCATENATE(TEXT(VALUE(LEFT(F7,FIND(".",F7)-1))+1,0),". futam")</f>
        <v>2. futam</v>
      </c>
      <c r="H7" s="2" t="str">
        <f>CONCATENATE(TEXT(VALUE(LEFT(G7,FIND(".",G7)-1))+1,0),". futam")</f>
        <v>3. futam</v>
      </c>
      <c r="I7" s="2" t="str">
        <f>CONCATENATE(TEXT(VALUE(LEFT(H7,FIND(".",H7)-1))+1,0),". futam")</f>
        <v>4. futam</v>
      </c>
      <c r="J7" s="2" t="str">
        <f>CONCATENATE(TEXT(VALUE(LEFT(I7,FIND(".",I7)-1))+1,0),". futam")</f>
        <v>5. futam</v>
      </c>
      <c r="K7" s="2" t="str">
        <f>CONCATENATE(TEXT(VALUE(LEFT(J7,FIND(".",J7)-1))+1,0),". futam")</f>
        <v>6. futam</v>
      </c>
      <c r="L7" s="2" t="str">
        <f>CONCATENATE(TEXT(VALUE(LEFT(K7,FIND(".",K7)-1))+1,0),". futam")</f>
        <v>7. futam</v>
      </c>
      <c r="M7" s="16" t="str">
        <f>CONCATENATE(TEXT(VALUE(LEFT(L7,FIND(".",L7)-1))+1,0),". futam")</f>
        <v>8. futam</v>
      </c>
      <c r="N7" s="16" t="str">
        <f>CONCATENATE(TEXT(VALUE(LEFT(M7,FIND(".",M7)-1))+1,0),". futam")</f>
        <v>9. futam</v>
      </c>
      <c r="O7" s="16" t="str">
        <f>CONCATENATE(TEXT(VALUE(LEFT(N7,FIND(".",N7)-1))+1,0),". futam")</f>
        <v>10. futam</v>
      </c>
      <c r="P7" s="2" t="str">
        <f>CONCATENATE(TEXT(VALUE(LEFT(O7,FIND(".",O7)-1))+1,0),". futam")</f>
        <v>11. futam</v>
      </c>
      <c r="Q7" s="2" t="str">
        <f>CONCATENATE(TEXT(VALUE(LEFT(P7,FIND(".",P7)-1))+1,0),". futam")</f>
        <v>12. futam</v>
      </c>
      <c r="R7" s="2" t="str">
        <f>CONCATENATE(TEXT(VALUE(LEFT(Q7,FIND(".",Q7)-1))+1,0),". futam")</f>
        <v>13. futam</v>
      </c>
      <c r="S7" s="16" t="str">
        <f>CONCATENATE(TEXT(VALUE(LEFT(R7,FIND(".",R7)-1))+1,0),". futam")</f>
        <v>14. futam</v>
      </c>
      <c r="T7" s="16" t="str">
        <f>CONCATENATE(TEXT(VALUE(LEFT(S7,FIND(".",S7)-1))+1,0),". futam")</f>
        <v>15. futam</v>
      </c>
      <c r="U7" s="16" t="str">
        <f>CONCATENATE(TEXT(VALUE(LEFT(T7,FIND(".",T7)-1))+1,0),". futam")</f>
        <v>16. futam</v>
      </c>
      <c r="V7" s="16" t="str">
        <f>CONCATENATE(TEXT(VALUE(LEFT(U7,FIND(".",U7)-1))+1,0),". futam")</f>
        <v>17. futam</v>
      </c>
      <c r="W7" s="16" t="str">
        <f>CONCATENATE(TEXT(VALUE(LEFT(V7,FIND(".",V7)-1))+1,0),". futam")</f>
        <v>18. futam</v>
      </c>
      <c r="X7" s="2" t="str">
        <f>CONCATENATE(TEXT(VALUE(LEFT(W7,FIND(".",W7)-1))+1,0),". futam")</f>
        <v>19. futam</v>
      </c>
      <c r="Y7" s="2" t="str">
        <f>CONCATENATE(TEXT(VALUE(LEFT(X7,FIND(".",X7)-1))+1,0),". futam")</f>
        <v>20. futam</v>
      </c>
      <c r="Z7" s="2" t="str">
        <f>CONCATENATE(TEXT(VALUE(LEFT(Y7,FIND(".",Y7)-1))+1,0),". futam")</f>
        <v>21. futam</v>
      </c>
      <c r="AA7" s="2" t="str">
        <f>CONCATENATE(TEXT(VALUE(LEFT(Z7,FIND(".",Z7)-1))+1,0),". futam")</f>
        <v>22. futam</v>
      </c>
      <c r="AB7" s="2" t="str">
        <f>CONCATENATE(TEXT(VALUE(LEFT(AA7,FIND(".",AA7)-1))+1,0),". futam")</f>
        <v>23. futam</v>
      </c>
      <c r="AC7" s="16" t="str">
        <f>CONCATENATE(TEXT(VALUE(LEFT(AB7,FIND(".",AB7)-1))+1,0),". futam")</f>
        <v>24. futam</v>
      </c>
      <c r="AD7" s="16" t="str">
        <f>CONCATENATE(TEXT(VALUE(LEFT(AC7,FIND(".",AC7)-1))+1,0),". futam")</f>
        <v>25. futam</v>
      </c>
      <c r="AE7" s="16" t="str">
        <f>CONCATENATE(TEXT(VALUE(LEFT(AD7,FIND(".",AD7)-1))+1,0),". futam")</f>
        <v>26. futam</v>
      </c>
      <c r="AF7" s="2" t="str">
        <f>CONCATENATE(TEXT(VALUE(LEFT(AE7,FIND(".",AE7)-1))+1,0),". futam")</f>
        <v>27. futam</v>
      </c>
      <c r="AG7" s="2" t="str">
        <f>CONCATENATE(TEXT(VALUE(LEFT(AF7,FIND(".",AF7)-1))+1,0),". futam")</f>
        <v>28. futam</v>
      </c>
      <c r="AH7" s="2" t="str">
        <f>CONCATENATE(TEXT(VALUE(LEFT(AG7,FIND(".",AG7)-1))+1,0),". futam")</f>
        <v>29. futam</v>
      </c>
      <c r="AI7" s="2" t="str">
        <f>CONCATENATE(TEXT(VALUE(LEFT(AH7,FIND(".",AH7)-1))+1,0),". futam")</f>
        <v>30. futam</v>
      </c>
      <c r="AJ7" s="22" t="str">
        <f>CONCATENATE(TEXT(VALUE(LEFT(AI7,FIND(".",AI7)-1))+1,0),". futam")</f>
        <v>31. futam</v>
      </c>
    </row>
    <row r="8" spans="1:36" ht="12.75">
      <c r="A8" s="54">
        <v>1</v>
      </c>
      <c r="B8" s="5" t="s">
        <v>45</v>
      </c>
      <c r="C8" s="5" t="s">
        <v>44</v>
      </c>
      <c r="D8" s="5" t="s">
        <v>34</v>
      </c>
      <c r="E8" s="5">
        <f>SUM(F8:N8,P8:AA8,AC8:AD8)</f>
        <v>28.2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4">
        <f>$D$16</f>
        <v>1.1</v>
      </c>
      <c r="N8" s="14">
        <f>$D$16</f>
        <v>1.1</v>
      </c>
      <c r="O8" s="7">
        <f>$D$16</f>
        <v>1.1</v>
      </c>
      <c r="P8" s="5">
        <v>1</v>
      </c>
      <c r="Q8" s="5">
        <v>1</v>
      </c>
      <c r="R8" s="5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2</v>
      </c>
      <c r="Y8" s="6">
        <v>2</v>
      </c>
      <c r="Z8" s="6">
        <v>2</v>
      </c>
      <c r="AA8" s="6">
        <v>2</v>
      </c>
      <c r="AB8" s="7">
        <f>$B$6</f>
        <v>6</v>
      </c>
      <c r="AC8" s="5">
        <v>1</v>
      </c>
      <c r="AD8" s="5">
        <v>2</v>
      </c>
      <c r="AE8" s="7">
        <v>3</v>
      </c>
      <c r="AF8" s="57">
        <f>$D$16</f>
        <v>1.1</v>
      </c>
      <c r="AG8" s="57">
        <f>$D$16</f>
        <v>1.1</v>
      </c>
      <c r="AH8" s="57">
        <f>$D$16</f>
        <v>1.1</v>
      </c>
      <c r="AI8" s="57">
        <f>$D$16</f>
        <v>1.1</v>
      </c>
      <c r="AJ8" s="56">
        <f>$D$16</f>
        <v>1.1</v>
      </c>
    </row>
    <row r="9" spans="1:36" ht="12.75">
      <c r="A9" s="54">
        <v>2</v>
      </c>
      <c r="B9" s="5" t="s">
        <v>43</v>
      </c>
      <c r="C9" s="5" t="s">
        <v>42</v>
      </c>
      <c r="D9" s="5" t="s">
        <v>41</v>
      </c>
      <c r="E9" s="55">
        <f>SUM(AC9:AJ9,X9:AA9,F9:M9,P9:R9)</f>
        <v>42</v>
      </c>
      <c r="F9" s="14">
        <f>$D$15</f>
        <v>2.3</v>
      </c>
      <c r="G9" s="14">
        <f>$D$15</f>
        <v>2.3</v>
      </c>
      <c r="H9" s="14">
        <f>$D$15</f>
        <v>2.3</v>
      </c>
      <c r="I9" s="14">
        <f>$D$15</f>
        <v>2.3</v>
      </c>
      <c r="J9" s="14">
        <f>$D$15</f>
        <v>2.3</v>
      </c>
      <c r="K9" s="14">
        <f>$D$15</f>
        <v>2.3</v>
      </c>
      <c r="L9" s="14">
        <f>$D$15</f>
        <v>2.3</v>
      </c>
      <c r="M9" s="6">
        <f>$B$6</f>
        <v>6</v>
      </c>
      <c r="N9" s="7">
        <f>$B$6</f>
        <v>6</v>
      </c>
      <c r="O9" s="7">
        <f>$B$6</f>
        <v>6</v>
      </c>
      <c r="P9" s="14">
        <f>$D$15</f>
        <v>2.3</v>
      </c>
      <c r="Q9" s="14">
        <f>$D$15</f>
        <v>2.3</v>
      </c>
      <c r="R9" s="14">
        <f>$D$15</f>
        <v>2.3</v>
      </c>
      <c r="S9" s="7">
        <f>$B$6</f>
        <v>6</v>
      </c>
      <c r="T9" s="7">
        <f>$B$6</f>
        <v>6</v>
      </c>
      <c r="U9" s="7">
        <f>$B$6</f>
        <v>6</v>
      </c>
      <c r="V9" s="7">
        <f>$B$6</f>
        <v>6</v>
      </c>
      <c r="W9" s="7">
        <f>$B$6</f>
        <v>6</v>
      </c>
      <c r="X9" s="6">
        <v>1</v>
      </c>
      <c r="Y9" s="6">
        <v>1</v>
      </c>
      <c r="Z9" s="6">
        <v>1</v>
      </c>
      <c r="AA9" s="6">
        <v>1</v>
      </c>
      <c r="AB9" s="7">
        <f>$B$6</f>
        <v>6</v>
      </c>
      <c r="AC9" s="5">
        <v>2</v>
      </c>
      <c r="AD9" s="5">
        <v>1</v>
      </c>
      <c r="AE9" s="5">
        <v>1</v>
      </c>
      <c r="AF9" s="6">
        <v>1</v>
      </c>
      <c r="AG9" s="6">
        <v>1</v>
      </c>
      <c r="AH9" s="6">
        <v>1</v>
      </c>
      <c r="AI9" s="6">
        <v>1</v>
      </c>
      <c r="AJ9" s="53">
        <v>1</v>
      </c>
    </row>
    <row r="10" spans="1:36" ht="12.75">
      <c r="A10" s="54">
        <v>3</v>
      </c>
      <c r="B10" s="5" t="s">
        <v>40</v>
      </c>
      <c r="C10" s="5" t="s">
        <v>39</v>
      </c>
      <c r="D10" s="5" t="s">
        <v>34</v>
      </c>
      <c r="E10" s="55">
        <f>SUM(AJ10,AE10:AH10,AB10,F10:W10)</f>
        <v>52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3</v>
      </c>
      <c r="L10" s="7">
        <f>$B$6</f>
        <v>6</v>
      </c>
      <c r="M10" s="5">
        <v>1</v>
      </c>
      <c r="N10" s="5">
        <v>1</v>
      </c>
      <c r="O10" s="5">
        <v>1</v>
      </c>
      <c r="P10" s="5">
        <v>2</v>
      </c>
      <c r="Q10" s="5">
        <v>3</v>
      </c>
      <c r="R10" s="5">
        <v>2</v>
      </c>
      <c r="S10" s="6">
        <v>2</v>
      </c>
      <c r="T10" s="6">
        <v>2</v>
      </c>
      <c r="U10" s="6">
        <v>2</v>
      </c>
      <c r="V10" s="6">
        <v>3</v>
      </c>
      <c r="W10" s="6">
        <v>3</v>
      </c>
      <c r="X10" s="7">
        <v>3</v>
      </c>
      <c r="Y10" s="7">
        <v>3</v>
      </c>
      <c r="Z10" s="7">
        <v>3</v>
      </c>
      <c r="AA10" s="7">
        <v>3</v>
      </c>
      <c r="AB10" s="6">
        <v>1</v>
      </c>
      <c r="AC10" s="7">
        <v>3</v>
      </c>
      <c r="AD10" s="7">
        <v>3</v>
      </c>
      <c r="AE10" s="5">
        <v>2</v>
      </c>
      <c r="AF10" s="6">
        <v>2</v>
      </c>
      <c r="AG10" s="6">
        <v>2</v>
      </c>
      <c r="AH10" s="6">
        <v>2</v>
      </c>
      <c r="AI10" s="7">
        <v>3</v>
      </c>
      <c r="AJ10" s="53">
        <v>2</v>
      </c>
    </row>
    <row r="11" spans="1:36" ht="12.75">
      <c r="A11" s="54">
        <v>4</v>
      </c>
      <c r="B11" s="5" t="s">
        <v>38</v>
      </c>
      <c r="C11" s="5" t="s">
        <v>37</v>
      </c>
      <c r="D11" s="5" t="s">
        <v>34</v>
      </c>
      <c r="E11" s="8">
        <f>SUM(AF11:AJ11,AB11,F11:W11)</f>
        <v>73</v>
      </c>
      <c r="F11" s="7">
        <f>$B$6</f>
        <v>6</v>
      </c>
      <c r="G11" s="6">
        <v>4</v>
      </c>
      <c r="H11" s="6">
        <v>3</v>
      </c>
      <c r="I11" s="6">
        <v>3</v>
      </c>
      <c r="J11" s="6">
        <v>3</v>
      </c>
      <c r="K11" s="6">
        <v>2</v>
      </c>
      <c r="L11" s="6">
        <v>2</v>
      </c>
      <c r="M11" s="5">
        <v>3</v>
      </c>
      <c r="N11" s="5">
        <v>2</v>
      </c>
      <c r="O11" s="5">
        <v>3</v>
      </c>
      <c r="P11" s="5">
        <v>3</v>
      </c>
      <c r="Q11" s="5">
        <v>2</v>
      </c>
      <c r="R11" s="5">
        <v>4</v>
      </c>
      <c r="S11" s="6">
        <v>3</v>
      </c>
      <c r="T11" s="6">
        <v>3</v>
      </c>
      <c r="U11" s="6">
        <v>4</v>
      </c>
      <c r="V11" s="6">
        <v>4</v>
      </c>
      <c r="W11" s="6">
        <v>2</v>
      </c>
      <c r="X11" s="7">
        <v>5</v>
      </c>
      <c r="Y11" s="7">
        <v>5</v>
      </c>
      <c r="Z11" s="7">
        <v>5</v>
      </c>
      <c r="AA11" s="7">
        <v>5</v>
      </c>
      <c r="AB11" s="6">
        <v>3</v>
      </c>
      <c r="AC11" s="7">
        <v>5</v>
      </c>
      <c r="AD11" s="7">
        <v>4</v>
      </c>
      <c r="AE11" s="7">
        <v>5</v>
      </c>
      <c r="AF11" s="6">
        <v>3</v>
      </c>
      <c r="AG11" s="6">
        <v>3</v>
      </c>
      <c r="AH11" s="6">
        <v>3</v>
      </c>
      <c r="AI11" s="6">
        <v>2</v>
      </c>
      <c r="AJ11" s="53">
        <v>3</v>
      </c>
    </row>
    <row r="12" spans="1:36" ht="13.5" thickBot="1">
      <c r="A12" s="52">
        <v>5</v>
      </c>
      <c r="B12" s="24" t="s">
        <v>36</v>
      </c>
      <c r="C12" s="24" t="s">
        <v>35</v>
      </c>
      <c r="D12" s="24" t="s">
        <v>34</v>
      </c>
      <c r="E12" s="51">
        <f>SUM(F12:AB12)</f>
        <v>78</v>
      </c>
      <c r="F12" s="26">
        <v>3</v>
      </c>
      <c r="G12" s="26">
        <v>3</v>
      </c>
      <c r="H12" s="26">
        <v>4</v>
      </c>
      <c r="I12" s="26">
        <v>4</v>
      </c>
      <c r="J12" s="26">
        <v>4</v>
      </c>
      <c r="K12" s="26">
        <v>4</v>
      </c>
      <c r="L12" s="26">
        <v>3</v>
      </c>
      <c r="M12" s="24">
        <v>2</v>
      </c>
      <c r="N12" s="24">
        <v>3</v>
      </c>
      <c r="O12" s="24">
        <v>2</v>
      </c>
      <c r="P12" s="24">
        <v>4</v>
      </c>
      <c r="Q12" s="24">
        <v>4</v>
      </c>
      <c r="R12" s="24">
        <v>3</v>
      </c>
      <c r="S12" s="26">
        <v>4</v>
      </c>
      <c r="T12" s="26">
        <v>4</v>
      </c>
      <c r="U12" s="26">
        <v>3</v>
      </c>
      <c r="V12" s="26">
        <v>2</v>
      </c>
      <c r="W12" s="26">
        <v>4</v>
      </c>
      <c r="X12" s="26">
        <v>4</v>
      </c>
      <c r="Y12" s="26">
        <v>4</v>
      </c>
      <c r="Z12" s="26">
        <v>4</v>
      </c>
      <c r="AA12" s="26">
        <v>4</v>
      </c>
      <c r="AB12" s="26">
        <v>2</v>
      </c>
      <c r="AC12" s="27">
        <v>4</v>
      </c>
      <c r="AD12" s="27">
        <v>5</v>
      </c>
      <c r="AE12" s="27">
        <v>4</v>
      </c>
      <c r="AF12" s="27">
        <f>$B$6</f>
        <v>6</v>
      </c>
      <c r="AG12" s="27">
        <f>$B$6</f>
        <v>6</v>
      </c>
      <c r="AH12" s="27">
        <f>$B$6</f>
        <v>6</v>
      </c>
      <c r="AI12" s="27">
        <f>$B$6</f>
        <v>6</v>
      </c>
      <c r="AJ12" s="50">
        <f>$B$6</f>
        <v>6</v>
      </c>
    </row>
    <row r="13" spans="4:9" ht="12.75">
      <c r="D13" s="49" t="s">
        <v>31</v>
      </c>
      <c r="E13" s="44"/>
      <c r="I13" s="44"/>
    </row>
    <row r="14" spans="5:9" ht="12.75">
      <c r="E14" s="44"/>
      <c r="I14" s="44"/>
    </row>
    <row r="15" spans="2:9" ht="12.75">
      <c r="B15" s="48" t="s">
        <v>33</v>
      </c>
      <c r="C15" s="47"/>
      <c r="D15" s="46">
        <v>2.3</v>
      </c>
      <c r="E15" s="44"/>
      <c r="I15" s="44"/>
    </row>
    <row r="16" spans="2:9" ht="12.75">
      <c r="B16" s="45" t="s">
        <v>32</v>
      </c>
      <c r="C16" s="5"/>
      <c r="D16" s="14">
        <v>1.1</v>
      </c>
      <c r="E16" s="8"/>
      <c r="F16" s="9"/>
      <c r="I16" s="44"/>
    </row>
  </sheetData>
  <sheetProtection/>
  <mergeCells count="8">
    <mergeCell ref="A1:AJ5"/>
    <mergeCell ref="X6:AB6"/>
    <mergeCell ref="AC6:AE6"/>
    <mergeCell ref="AF6:AJ6"/>
    <mergeCell ref="F6:L6"/>
    <mergeCell ref="M6:O6"/>
    <mergeCell ref="P6:R6"/>
    <mergeCell ref="S6:W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A1">
      <selection activeCell="A1" sqref="A1:AJ18"/>
    </sheetView>
  </sheetViews>
  <sheetFormatPr defaultColWidth="9.140625" defaultRowHeight="12.75"/>
  <sheetData>
    <row r="1" spans="1:36" ht="12.75">
      <c r="A1" s="32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</row>
    <row r="5" spans="1:36" ht="13.5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</row>
    <row r="6" spans="1:36" ht="12.75">
      <c r="A6" s="19"/>
      <c r="B6" s="20">
        <v>11</v>
      </c>
      <c r="C6" s="20"/>
      <c r="D6" s="20"/>
      <c r="E6" s="68"/>
      <c r="F6" s="43" t="s">
        <v>23</v>
      </c>
      <c r="G6" s="43"/>
      <c r="H6" s="43"/>
      <c r="I6" s="43"/>
      <c r="J6" s="43"/>
      <c r="K6" s="43"/>
      <c r="L6" s="43"/>
      <c r="M6" s="43" t="s">
        <v>21</v>
      </c>
      <c r="N6" s="43"/>
      <c r="O6" s="43"/>
      <c r="P6" s="43" t="s">
        <v>0</v>
      </c>
      <c r="Q6" s="43"/>
      <c r="R6" s="43"/>
      <c r="S6" s="43" t="s">
        <v>1</v>
      </c>
      <c r="T6" s="43"/>
      <c r="U6" s="43"/>
      <c r="V6" s="43"/>
      <c r="W6" s="43"/>
      <c r="X6" s="41" t="s">
        <v>69</v>
      </c>
      <c r="Y6" s="41"/>
      <c r="Z6" s="41"/>
      <c r="AA6" s="41"/>
      <c r="AB6" s="41"/>
      <c r="AC6" s="43" t="s">
        <v>2</v>
      </c>
      <c r="AD6" s="43"/>
      <c r="AE6" s="43"/>
      <c r="AF6" s="41" t="s">
        <v>25</v>
      </c>
      <c r="AG6" s="41"/>
      <c r="AH6" s="41"/>
      <c r="AI6" s="41"/>
      <c r="AJ6" s="42"/>
    </row>
    <row r="7" spans="1:36" ht="55.5">
      <c r="A7" s="21" t="s">
        <v>3</v>
      </c>
      <c r="B7" s="1" t="s">
        <v>4</v>
      </c>
      <c r="C7" s="1" t="s">
        <v>5</v>
      </c>
      <c r="D7" s="1" t="s">
        <v>6</v>
      </c>
      <c r="E7" s="67" t="s">
        <v>7</v>
      </c>
      <c r="F7" s="2" t="s">
        <v>8</v>
      </c>
      <c r="G7" s="2" t="str">
        <f>CONCATENATE(TEXT(VALUE(LEFT(F7,FIND(".",F7)-1))+1,0),". futam")</f>
        <v>2. futam</v>
      </c>
      <c r="H7" s="2" t="str">
        <f>CONCATENATE(TEXT(VALUE(LEFT(G7,FIND(".",G7)-1))+1,0),". futam")</f>
        <v>3. futam</v>
      </c>
      <c r="I7" s="2" t="str">
        <f>CONCATENATE(TEXT(VALUE(LEFT(H7,FIND(".",H7)-1))+1,0),". futam")</f>
        <v>4. futam</v>
      </c>
      <c r="J7" s="2" t="str">
        <f>CONCATENATE(TEXT(VALUE(LEFT(I7,FIND(".",I7)-1))+1,0),". futam")</f>
        <v>5. futam</v>
      </c>
      <c r="K7" s="2" t="str">
        <f>CONCATENATE(TEXT(VALUE(LEFT(J7,FIND(".",J7)-1))+1,0),". futam")</f>
        <v>6. futam</v>
      </c>
      <c r="L7" s="2" t="str">
        <f>CONCATENATE(TEXT(VALUE(LEFT(K7,FIND(".",K7)-1))+1,0),". futam")</f>
        <v>7. futam</v>
      </c>
      <c r="M7" s="16" t="str">
        <f>CONCATENATE(TEXT(VALUE(LEFT(L7,FIND(".",L7)-1))+1,0),". futam")</f>
        <v>8. futam</v>
      </c>
      <c r="N7" s="16" t="str">
        <f>CONCATENATE(TEXT(VALUE(LEFT(M7,FIND(".",M7)-1))+1,0),". futam")</f>
        <v>9. futam</v>
      </c>
      <c r="O7" s="16" t="str">
        <f>CONCATENATE(TEXT(VALUE(LEFT(N7,FIND(".",N7)-1))+1,0),". futam")</f>
        <v>10. futam</v>
      </c>
      <c r="P7" s="2" t="str">
        <f>CONCATENATE(TEXT(VALUE(LEFT(O7,FIND(".",O7)-1))+1,0),". futam")</f>
        <v>11. futam</v>
      </c>
      <c r="Q7" s="2" t="str">
        <f>CONCATENATE(TEXT(VALUE(LEFT(P7,FIND(".",P7)-1))+1,0),". futam")</f>
        <v>12. futam</v>
      </c>
      <c r="R7" s="2" t="str">
        <f>CONCATENATE(TEXT(VALUE(LEFT(Q7,FIND(".",Q7)-1))+1,0),". futam")</f>
        <v>13. futam</v>
      </c>
      <c r="S7" s="16" t="str">
        <f>CONCATENATE(TEXT(VALUE(LEFT(R7,FIND(".",R7)-1))+1,0),". futam")</f>
        <v>14. futam</v>
      </c>
      <c r="T7" s="16" t="str">
        <f>CONCATENATE(TEXT(VALUE(LEFT(S7,FIND(".",S7)-1))+1,0),". futam")</f>
        <v>15. futam</v>
      </c>
      <c r="U7" s="16" t="str">
        <f>CONCATENATE(TEXT(VALUE(LEFT(T7,FIND(".",T7)-1))+1,0),". futam")</f>
        <v>16. futam</v>
      </c>
      <c r="V7" s="16" t="str">
        <f>CONCATENATE(TEXT(VALUE(LEFT(U7,FIND(".",U7)-1))+1,0),". futam")</f>
        <v>17. futam</v>
      </c>
      <c r="W7" s="16" t="str">
        <f>CONCATENATE(TEXT(VALUE(LEFT(V7,FIND(".",V7)-1))+1,0),". futam")</f>
        <v>18. futam</v>
      </c>
      <c r="X7" s="2" t="str">
        <f>CONCATENATE(TEXT(VALUE(LEFT(W7,FIND(".",W7)-1))+1,0),". futam")</f>
        <v>19. futam</v>
      </c>
      <c r="Y7" s="2" t="str">
        <f>CONCATENATE(TEXT(VALUE(LEFT(X7,FIND(".",X7)-1))+1,0),". futam")</f>
        <v>20. futam</v>
      </c>
      <c r="Z7" s="2" t="str">
        <f>CONCATENATE(TEXT(VALUE(LEFT(Y7,FIND(".",Y7)-1))+1,0),". futam")</f>
        <v>21. futam</v>
      </c>
      <c r="AA7" s="2" t="str">
        <f>CONCATENATE(TEXT(VALUE(LEFT(Z7,FIND(".",Z7)-1))+1,0),". futam")</f>
        <v>22. futam</v>
      </c>
      <c r="AB7" s="2" t="str">
        <f>CONCATENATE(TEXT(VALUE(LEFT(AA7,FIND(".",AA7)-1))+1,0),". futam")</f>
        <v>23. futam</v>
      </c>
      <c r="AC7" s="16" t="str">
        <f>CONCATENATE(TEXT(VALUE(LEFT(AB7,FIND(".",AB7)-1))+1,0),". futam")</f>
        <v>24. futam</v>
      </c>
      <c r="AD7" s="16" t="str">
        <f>CONCATENATE(TEXT(VALUE(LEFT(AC7,FIND(".",AC7)-1))+1,0),". futam")</f>
        <v>25. futam</v>
      </c>
      <c r="AE7" s="16" t="str">
        <f>CONCATENATE(TEXT(VALUE(LEFT(AD7,FIND(".",AD7)-1))+1,0),". futam")</f>
        <v>26. futam</v>
      </c>
      <c r="AF7" s="2" t="str">
        <f>CONCATENATE(TEXT(VALUE(LEFT(AE7,FIND(".",AE7)-1))+1,0),". futam")</f>
        <v>27. futam</v>
      </c>
      <c r="AG7" s="2" t="str">
        <f>CONCATENATE(TEXT(VALUE(LEFT(AF7,FIND(".",AF7)-1))+1,0),". futam")</f>
        <v>28. futam</v>
      </c>
      <c r="AH7" s="2" t="str">
        <f>CONCATENATE(TEXT(VALUE(LEFT(AG7,FIND(".",AG7)-1))+1,0),". futam")</f>
        <v>29. futam</v>
      </c>
      <c r="AI7" s="2" t="str">
        <f>CONCATENATE(TEXT(VALUE(LEFT(AH7,FIND(".",AH7)-1))+1,0),". futam")</f>
        <v>30. futam</v>
      </c>
      <c r="AJ7" s="22" t="str">
        <f>CONCATENATE(TEXT(VALUE(LEFT(AI7,FIND(".",AI7)-1))+1,0),". futam")</f>
        <v>31. futam</v>
      </c>
    </row>
    <row r="8" spans="1:36" ht="12.75">
      <c r="A8" s="63">
        <v>1</v>
      </c>
      <c r="B8" s="5" t="s">
        <v>68</v>
      </c>
      <c r="C8" s="5" t="s">
        <v>67</v>
      </c>
      <c r="D8" s="5" t="s">
        <v>34</v>
      </c>
      <c r="E8" s="65">
        <f>SUM(F8:AB8)</f>
        <v>23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23">
        <v>1</v>
      </c>
    </row>
    <row r="9" spans="1:36" ht="12.75">
      <c r="A9" s="63">
        <v>2</v>
      </c>
      <c r="B9" s="5" t="s">
        <v>66</v>
      </c>
      <c r="C9" s="5" t="s">
        <v>65</v>
      </c>
      <c r="D9" s="5" t="s">
        <v>34</v>
      </c>
      <c r="E9" s="66">
        <f>SUM(F9:I9,M9,O9:Q9,T9,W9:AJ9)</f>
        <v>81</v>
      </c>
      <c r="F9" s="6">
        <v>4</v>
      </c>
      <c r="G9" s="6">
        <v>6</v>
      </c>
      <c r="H9" s="6">
        <v>6</v>
      </c>
      <c r="I9" s="6">
        <v>5</v>
      </c>
      <c r="J9" s="7">
        <f>$B$6</f>
        <v>11</v>
      </c>
      <c r="K9" s="7">
        <f>$B$6</f>
        <v>11</v>
      </c>
      <c r="L9" s="7">
        <f>$B$6</f>
        <v>11</v>
      </c>
      <c r="M9" s="5">
        <v>5</v>
      </c>
      <c r="N9" s="7">
        <v>7</v>
      </c>
      <c r="O9" s="5">
        <v>3</v>
      </c>
      <c r="P9" s="5">
        <v>5</v>
      </c>
      <c r="Q9" s="5">
        <v>4</v>
      </c>
      <c r="R9" s="7">
        <v>7</v>
      </c>
      <c r="S9" s="7">
        <f>$B$6</f>
        <v>11</v>
      </c>
      <c r="T9" s="6">
        <v>4</v>
      </c>
      <c r="U9" s="7">
        <f>$B$6</f>
        <v>11</v>
      </c>
      <c r="V9" s="7">
        <v>6</v>
      </c>
      <c r="W9" s="6">
        <v>5</v>
      </c>
      <c r="X9" s="6">
        <v>2</v>
      </c>
      <c r="Y9" s="6">
        <v>3</v>
      </c>
      <c r="Z9" s="6">
        <v>2</v>
      </c>
      <c r="AA9" s="6">
        <v>2</v>
      </c>
      <c r="AB9" s="6">
        <v>2</v>
      </c>
      <c r="AC9" s="5">
        <v>2</v>
      </c>
      <c r="AD9" s="5">
        <v>5</v>
      </c>
      <c r="AE9" s="5">
        <v>3</v>
      </c>
      <c r="AF9" s="6">
        <v>4</v>
      </c>
      <c r="AG9" s="6">
        <v>2</v>
      </c>
      <c r="AH9" s="6">
        <v>3</v>
      </c>
      <c r="AI9" s="6">
        <v>2</v>
      </c>
      <c r="AJ9" s="53">
        <v>2</v>
      </c>
    </row>
    <row r="10" spans="1:36" ht="12.75">
      <c r="A10" s="63">
        <v>3</v>
      </c>
      <c r="B10" s="6" t="s">
        <v>64</v>
      </c>
      <c r="C10" s="6" t="s">
        <v>63</v>
      </c>
      <c r="D10" s="5" t="s">
        <v>34</v>
      </c>
      <c r="E10" s="65">
        <f>SUM(F10:Y10,AC10:AE10)</f>
        <v>82</v>
      </c>
      <c r="F10" s="6">
        <v>3</v>
      </c>
      <c r="G10" s="6">
        <v>3</v>
      </c>
      <c r="H10" s="6">
        <v>3</v>
      </c>
      <c r="I10" s="6">
        <v>4</v>
      </c>
      <c r="J10" s="6">
        <v>4</v>
      </c>
      <c r="K10" s="6">
        <v>4</v>
      </c>
      <c r="L10" s="6">
        <v>4</v>
      </c>
      <c r="M10" s="5">
        <v>2</v>
      </c>
      <c r="N10" s="5">
        <v>2</v>
      </c>
      <c r="O10" s="5">
        <v>2</v>
      </c>
      <c r="P10" s="5">
        <v>3</v>
      </c>
      <c r="Q10" s="5">
        <v>2</v>
      </c>
      <c r="R10" s="5">
        <v>2</v>
      </c>
      <c r="S10" s="6">
        <v>3</v>
      </c>
      <c r="T10" s="6">
        <v>3</v>
      </c>
      <c r="U10" s="6">
        <v>3</v>
      </c>
      <c r="V10" s="6">
        <v>3</v>
      </c>
      <c r="W10" s="6">
        <v>2</v>
      </c>
      <c r="X10" s="6">
        <f>$B$6</f>
        <v>11</v>
      </c>
      <c r="Y10" s="6">
        <f>$B$6</f>
        <v>11</v>
      </c>
      <c r="Z10" s="7">
        <f>$B$6</f>
        <v>11</v>
      </c>
      <c r="AA10" s="7">
        <f>$B$6</f>
        <v>11</v>
      </c>
      <c r="AB10" s="7">
        <f>$B$6</f>
        <v>11</v>
      </c>
      <c r="AC10" s="5">
        <v>4</v>
      </c>
      <c r="AD10" s="5">
        <v>2</v>
      </c>
      <c r="AE10" s="5">
        <v>2</v>
      </c>
      <c r="AF10" s="7">
        <f>$B$6</f>
        <v>11</v>
      </c>
      <c r="AG10" s="7">
        <f>$B$6</f>
        <v>11</v>
      </c>
      <c r="AH10" s="7">
        <f>$B$6</f>
        <v>11</v>
      </c>
      <c r="AI10" s="7">
        <f>$B$6</f>
        <v>11</v>
      </c>
      <c r="AJ10" s="23">
        <f>$B$6</f>
        <v>11</v>
      </c>
    </row>
    <row r="11" spans="1:36" ht="12.75">
      <c r="A11" s="63">
        <v>4</v>
      </c>
      <c r="B11" s="5" t="s">
        <v>62</v>
      </c>
      <c r="C11" s="5" t="s">
        <v>61</v>
      </c>
      <c r="D11" s="5" t="s">
        <v>34</v>
      </c>
      <c r="E11" s="64">
        <f>SUM(F11:I11,M11:Q11,R11,V11:AB11,AD11:AI11)</f>
        <v>93</v>
      </c>
      <c r="F11" s="6">
        <v>5</v>
      </c>
      <c r="G11" s="6">
        <v>4</v>
      </c>
      <c r="H11" s="6">
        <v>5</v>
      </c>
      <c r="I11" s="6">
        <v>6</v>
      </c>
      <c r="J11" s="7">
        <f>$B$6</f>
        <v>11</v>
      </c>
      <c r="K11" s="7">
        <f>$B$6</f>
        <v>11</v>
      </c>
      <c r="L11" s="7">
        <f>$B$6</f>
        <v>11</v>
      </c>
      <c r="M11" s="5">
        <v>6</v>
      </c>
      <c r="N11" s="5">
        <v>3</v>
      </c>
      <c r="O11" s="5">
        <v>6</v>
      </c>
      <c r="P11" s="5">
        <v>2</v>
      </c>
      <c r="Q11" s="5">
        <v>7</v>
      </c>
      <c r="R11" s="5">
        <v>3</v>
      </c>
      <c r="S11" s="7">
        <f>$B$6</f>
        <v>11</v>
      </c>
      <c r="T11" s="7">
        <f>$B$6</f>
        <v>11</v>
      </c>
      <c r="U11" s="7">
        <f>$B$6</f>
        <v>11</v>
      </c>
      <c r="V11" s="6">
        <v>4</v>
      </c>
      <c r="W11" s="6">
        <v>3</v>
      </c>
      <c r="X11" s="6">
        <v>5</v>
      </c>
      <c r="Y11" s="6">
        <v>6</v>
      </c>
      <c r="Z11" s="6">
        <v>3</v>
      </c>
      <c r="AA11" s="6">
        <v>3</v>
      </c>
      <c r="AB11" s="6">
        <v>3</v>
      </c>
      <c r="AC11" s="7">
        <f>$B$6</f>
        <v>11</v>
      </c>
      <c r="AD11" s="5">
        <v>3</v>
      </c>
      <c r="AE11" s="5">
        <v>5</v>
      </c>
      <c r="AF11" s="6">
        <v>2</v>
      </c>
      <c r="AG11" s="6">
        <v>3</v>
      </c>
      <c r="AH11" s="6">
        <v>2</v>
      </c>
      <c r="AI11" s="6">
        <v>4</v>
      </c>
      <c r="AJ11" s="23">
        <f>$B$6</f>
        <v>11</v>
      </c>
    </row>
    <row r="12" spans="1:36" ht="12.75">
      <c r="A12" s="63">
        <v>5</v>
      </c>
      <c r="B12" s="5" t="s">
        <v>60</v>
      </c>
      <c r="C12" s="5" t="s">
        <v>59</v>
      </c>
      <c r="D12" s="5" t="s">
        <v>34</v>
      </c>
      <c r="E12" s="62">
        <f>SUM(F12:I12,M12:R12,V12,X12:AI12)</f>
        <v>121</v>
      </c>
      <c r="F12" s="6">
        <f>$B$6</f>
        <v>11</v>
      </c>
      <c r="G12" s="6">
        <f>$B$6</f>
        <v>11</v>
      </c>
      <c r="H12" s="6">
        <f>$B$6</f>
        <v>11</v>
      </c>
      <c r="I12" s="6">
        <f>$B$6</f>
        <v>11</v>
      </c>
      <c r="J12" s="7">
        <f>$B$6</f>
        <v>11</v>
      </c>
      <c r="K12" s="7">
        <f>$B$6</f>
        <v>11</v>
      </c>
      <c r="L12" s="7">
        <f>$B$6</f>
        <v>11</v>
      </c>
      <c r="M12" s="5">
        <v>3</v>
      </c>
      <c r="N12" s="5">
        <v>4</v>
      </c>
      <c r="O12" s="5">
        <v>5</v>
      </c>
      <c r="P12" s="5">
        <v>6</v>
      </c>
      <c r="Q12" s="5">
        <v>5</v>
      </c>
      <c r="R12" s="5">
        <v>4</v>
      </c>
      <c r="S12" s="7">
        <f>$B$6</f>
        <v>11</v>
      </c>
      <c r="T12" s="7">
        <f>$B$6</f>
        <v>11</v>
      </c>
      <c r="U12" s="7">
        <f>$B$6</f>
        <v>11</v>
      </c>
      <c r="V12" s="6">
        <v>8</v>
      </c>
      <c r="W12" s="7">
        <f>$B$6</f>
        <v>11</v>
      </c>
      <c r="X12" s="6">
        <v>3</v>
      </c>
      <c r="Y12" s="6">
        <v>2</v>
      </c>
      <c r="Z12" s="6">
        <v>4</v>
      </c>
      <c r="AA12" s="6">
        <v>4</v>
      </c>
      <c r="AB12" s="6">
        <v>4</v>
      </c>
      <c r="AC12" s="5">
        <v>3</v>
      </c>
      <c r="AD12" s="5">
        <v>4</v>
      </c>
      <c r="AE12" s="5">
        <v>4</v>
      </c>
      <c r="AF12" s="6">
        <v>3</v>
      </c>
      <c r="AG12" s="6">
        <v>4</v>
      </c>
      <c r="AH12" s="6">
        <v>4</v>
      </c>
      <c r="AI12" s="6">
        <v>3</v>
      </c>
      <c r="AJ12" s="23">
        <f>$B$6</f>
        <v>11</v>
      </c>
    </row>
    <row r="13" spans="1:36" ht="12.75">
      <c r="A13" s="63">
        <v>6</v>
      </c>
      <c r="B13" s="5" t="s">
        <v>58</v>
      </c>
      <c r="C13" s="5" t="s">
        <v>57</v>
      </c>
      <c r="D13" s="5" t="s">
        <v>34</v>
      </c>
      <c r="E13" s="64">
        <f>SUM(F13:AB13)</f>
        <v>126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f>$B$6</f>
        <v>11</v>
      </c>
      <c r="N13" s="6">
        <f>$B$6</f>
        <v>11</v>
      </c>
      <c r="O13" s="6">
        <f>$B$6</f>
        <v>11</v>
      </c>
      <c r="P13" s="5">
        <v>4</v>
      </c>
      <c r="Q13" s="5">
        <v>3</v>
      </c>
      <c r="R13" s="5">
        <v>5</v>
      </c>
      <c r="S13" s="6">
        <v>2</v>
      </c>
      <c r="T13" s="6">
        <v>2</v>
      </c>
      <c r="U13" s="6">
        <v>2</v>
      </c>
      <c r="V13" s="6">
        <v>2</v>
      </c>
      <c r="W13" s="6">
        <v>4</v>
      </c>
      <c r="X13" s="6">
        <f>$B$6</f>
        <v>11</v>
      </c>
      <c r="Y13" s="6">
        <f>$B$6</f>
        <v>11</v>
      </c>
      <c r="Z13" s="6">
        <f>$B$6</f>
        <v>11</v>
      </c>
      <c r="AA13" s="6">
        <f>$B$6</f>
        <v>11</v>
      </c>
      <c r="AB13" s="6">
        <f>$B$6</f>
        <v>11</v>
      </c>
      <c r="AC13" s="7">
        <f>$B$6</f>
        <v>11</v>
      </c>
      <c r="AD13" s="7">
        <f>$B$6</f>
        <v>11</v>
      </c>
      <c r="AE13" s="7">
        <f>$B$6</f>
        <v>11</v>
      </c>
      <c r="AF13" s="7">
        <f>$B$6</f>
        <v>11</v>
      </c>
      <c r="AG13" s="7">
        <f>$B$6</f>
        <v>11</v>
      </c>
      <c r="AH13" s="7">
        <f>$B$6</f>
        <v>11</v>
      </c>
      <c r="AI13" s="7">
        <f>$B$6</f>
        <v>11</v>
      </c>
      <c r="AJ13" s="23">
        <f>$B$6</f>
        <v>11</v>
      </c>
    </row>
    <row r="14" spans="1:36" ht="12.75">
      <c r="A14" s="63">
        <v>7</v>
      </c>
      <c r="B14" s="5" t="s">
        <v>56</v>
      </c>
      <c r="C14" s="5" t="s">
        <v>55</v>
      </c>
      <c r="D14" s="5" t="s">
        <v>29</v>
      </c>
      <c r="E14" s="64">
        <f>SUM(F14:AB14)</f>
        <v>132</v>
      </c>
      <c r="F14" s="6">
        <v>6</v>
      </c>
      <c r="G14" s="6">
        <v>5</v>
      </c>
      <c r="H14" s="6">
        <v>4</v>
      </c>
      <c r="I14" s="6">
        <v>3</v>
      </c>
      <c r="J14" s="6">
        <v>3</v>
      </c>
      <c r="K14" s="6">
        <v>3</v>
      </c>
      <c r="L14" s="6">
        <v>3</v>
      </c>
      <c r="M14" s="5">
        <v>4</v>
      </c>
      <c r="N14" s="5">
        <v>5</v>
      </c>
      <c r="O14" s="5">
        <v>4</v>
      </c>
      <c r="P14" s="5">
        <v>7</v>
      </c>
      <c r="Q14" s="5">
        <v>6</v>
      </c>
      <c r="R14" s="5">
        <v>6</v>
      </c>
      <c r="S14" s="6">
        <f>$B$6</f>
        <v>11</v>
      </c>
      <c r="T14" s="6">
        <v>5</v>
      </c>
      <c r="U14" s="6">
        <f>$B$6</f>
        <v>11</v>
      </c>
      <c r="V14" s="6">
        <v>5</v>
      </c>
      <c r="W14" s="6">
        <v>6</v>
      </c>
      <c r="X14" s="6">
        <v>4</v>
      </c>
      <c r="Y14" s="6">
        <v>4</v>
      </c>
      <c r="Z14" s="6">
        <v>5</v>
      </c>
      <c r="AA14" s="6">
        <f>$B$6</f>
        <v>11</v>
      </c>
      <c r="AB14" s="6">
        <f>$B$6</f>
        <v>11</v>
      </c>
      <c r="AC14" s="7">
        <f>$B$6</f>
        <v>11</v>
      </c>
      <c r="AD14" s="7">
        <f>$B$6</f>
        <v>11</v>
      </c>
      <c r="AE14" s="7">
        <f>$B$6</f>
        <v>11</v>
      </c>
      <c r="AF14" s="7">
        <f>$B$6</f>
        <v>11</v>
      </c>
      <c r="AG14" s="7">
        <f>$B$6</f>
        <v>11</v>
      </c>
      <c r="AH14" s="7">
        <f>$B$6</f>
        <v>11</v>
      </c>
      <c r="AI14" s="7">
        <f>$B$6</f>
        <v>11</v>
      </c>
      <c r="AJ14" s="23">
        <f>$B$6</f>
        <v>11</v>
      </c>
    </row>
    <row r="15" spans="1:36" ht="12.75">
      <c r="A15" s="63">
        <v>8</v>
      </c>
      <c r="B15" s="5" t="s">
        <v>54</v>
      </c>
      <c r="C15" s="5" t="s">
        <v>53</v>
      </c>
      <c r="D15" s="5" t="s">
        <v>34</v>
      </c>
      <c r="E15" s="64">
        <f>SUM(F15:S15,V15,X15:AA15,AF15,AH15:AJ15)</f>
        <v>187</v>
      </c>
      <c r="F15" s="6">
        <f>$B$6</f>
        <v>11</v>
      </c>
      <c r="G15" s="6">
        <f>$B$6</f>
        <v>11</v>
      </c>
      <c r="H15" s="6">
        <f>$B$6</f>
        <v>11</v>
      </c>
      <c r="I15" s="6">
        <f>$B$6</f>
        <v>11</v>
      </c>
      <c r="J15" s="6">
        <f>$B$6</f>
        <v>11</v>
      </c>
      <c r="K15" s="6">
        <f>$B$6</f>
        <v>11</v>
      </c>
      <c r="L15" s="6">
        <f>$B$6</f>
        <v>11</v>
      </c>
      <c r="M15" s="5">
        <v>7</v>
      </c>
      <c r="N15" s="5">
        <v>6</v>
      </c>
      <c r="O15" s="6">
        <f>$B$6</f>
        <v>11</v>
      </c>
      <c r="P15" s="5">
        <v>8</v>
      </c>
      <c r="Q15" s="5">
        <v>8</v>
      </c>
      <c r="R15" s="6">
        <f>$B$6</f>
        <v>11</v>
      </c>
      <c r="S15" s="6">
        <f>$B$6</f>
        <v>11</v>
      </c>
      <c r="T15" s="7">
        <f>$B$6</f>
        <v>11</v>
      </c>
      <c r="U15" s="7">
        <f>$B$6</f>
        <v>11</v>
      </c>
      <c r="V15" s="6">
        <v>7</v>
      </c>
      <c r="W15" s="7">
        <f>$B$6</f>
        <v>11</v>
      </c>
      <c r="X15" s="6">
        <v>6</v>
      </c>
      <c r="Y15" s="6">
        <v>5</v>
      </c>
      <c r="Z15" s="6">
        <v>6</v>
      </c>
      <c r="AA15" s="6">
        <v>5</v>
      </c>
      <c r="AB15" s="7">
        <f>$B$6</f>
        <v>11</v>
      </c>
      <c r="AC15" s="7">
        <f>$B$6</f>
        <v>11</v>
      </c>
      <c r="AD15" s="7">
        <f>$B$6</f>
        <v>11</v>
      </c>
      <c r="AE15" s="7">
        <f>$B$6</f>
        <v>11</v>
      </c>
      <c r="AF15" s="6">
        <v>5</v>
      </c>
      <c r="AG15" s="7">
        <f>$B$6</f>
        <v>11</v>
      </c>
      <c r="AH15" s="6">
        <v>6</v>
      </c>
      <c r="AI15" s="6">
        <v>5</v>
      </c>
      <c r="AJ15" s="53">
        <v>3</v>
      </c>
    </row>
    <row r="16" spans="1:36" ht="12.75">
      <c r="A16" s="63">
        <v>9</v>
      </c>
      <c r="B16" s="5" t="s">
        <v>52</v>
      </c>
      <c r="C16" s="5" t="s">
        <v>51</v>
      </c>
      <c r="D16" s="5" t="s">
        <v>34</v>
      </c>
      <c r="E16" s="62">
        <f>SUM(F16:W16,AE16:AH16,AJ16)</f>
        <v>218</v>
      </c>
      <c r="F16" s="6">
        <f>$B$6</f>
        <v>11</v>
      </c>
      <c r="G16" s="6">
        <v>7</v>
      </c>
      <c r="H16" s="6">
        <f>$B$6</f>
        <v>11</v>
      </c>
      <c r="I16" s="6">
        <f>$B$6</f>
        <v>11</v>
      </c>
      <c r="J16" s="6">
        <f>$B$6</f>
        <v>11</v>
      </c>
      <c r="K16" s="6">
        <f>$B$6</f>
        <v>11</v>
      </c>
      <c r="L16" s="6">
        <f>$B$6</f>
        <v>11</v>
      </c>
      <c r="M16" s="5">
        <v>9</v>
      </c>
      <c r="N16" s="6">
        <f>$B$6</f>
        <v>11</v>
      </c>
      <c r="O16" s="6">
        <f>$B$6</f>
        <v>11</v>
      </c>
      <c r="P16" s="6">
        <f>$B$6</f>
        <v>11</v>
      </c>
      <c r="Q16" s="6">
        <f>$B$6</f>
        <v>11</v>
      </c>
      <c r="R16" s="6">
        <f>$B$6</f>
        <v>11</v>
      </c>
      <c r="S16" s="6">
        <f>$B$6</f>
        <v>11</v>
      </c>
      <c r="T16" s="6">
        <f>$B$6</f>
        <v>11</v>
      </c>
      <c r="U16" s="6">
        <f>$B$6</f>
        <v>11</v>
      </c>
      <c r="V16" s="6">
        <f>$B$6</f>
        <v>11</v>
      </c>
      <c r="W16" s="6">
        <f>$B$6</f>
        <v>11</v>
      </c>
      <c r="X16" s="7">
        <f>$B$6</f>
        <v>11</v>
      </c>
      <c r="Y16" s="7">
        <f>$B$6</f>
        <v>11</v>
      </c>
      <c r="Z16" s="7">
        <f>$B$6</f>
        <v>11</v>
      </c>
      <c r="AA16" s="7">
        <f>$B$6</f>
        <v>11</v>
      </c>
      <c r="AB16" s="7">
        <f>$B$6</f>
        <v>11</v>
      </c>
      <c r="AC16" s="7">
        <f>$B$6</f>
        <v>11</v>
      </c>
      <c r="AD16" s="7">
        <f>$B$6</f>
        <v>11</v>
      </c>
      <c r="AE16" s="5">
        <v>6</v>
      </c>
      <c r="AF16" s="6">
        <v>6</v>
      </c>
      <c r="AG16" s="6">
        <v>5</v>
      </c>
      <c r="AH16" s="6">
        <v>5</v>
      </c>
      <c r="AI16" s="7">
        <f>$B$6</f>
        <v>11</v>
      </c>
      <c r="AJ16" s="53">
        <v>4</v>
      </c>
    </row>
    <row r="17" spans="1:36" ht="13.5" thickBot="1">
      <c r="A17" s="61">
        <v>10</v>
      </c>
      <c r="B17" s="24" t="s">
        <v>50</v>
      </c>
      <c r="C17" s="24" t="s">
        <v>49</v>
      </c>
      <c r="D17" s="24" t="s">
        <v>34</v>
      </c>
      <c r="E17" s="60">
        <f>SUM(F17:AB17)</f>
        <v>250</v>
      </c>
      <c r="F17" s="26">
        <f>$B$6</f>
        <v>11</v>
      </c>
      <c r="G17" s="26">
        <f>$B$6</f>
        <v>11</v>
      </c>
      <c r="H17" s="26">
        <f>$B$6</f>
        <v>11</v>
      </c>
      <c r="I17" s="26">
        <f>$B$6</f>
        <v>11</v>
      </c>
      <c r="J17" s="26">
        <f>$B$6</f>
        <v>11</v>
      </c>
      <c r="K17" s="26">
        <f>$B$6</f>
        <v>11</v>
      </c>
      <c r="L17" s="26">
        <f>$B$6</f>
        <v>11</v>
      </c>
      <c r="M17" s="24">
        <v>8</v>
      </c>
      <c r="N17" s="26">
        <f>$B$6</f>
        <v>11</v>
      </c>
      <c r="O17" s="26">
        <f>$B$6</f>
        <v>11</v>
      </c>
      <c r="P17" s="26">
        <f>$B$6</f>
        <v>11</v>
      </c>
      <c r="Q17" s="26">
        <f>$B$6</f>
        <v>11</v>
      </c>
      <c r="R17" s="26">
        <f>$B$6</f>
        <v>11</v>
      </c>
      <c r="S17" s="26">
        <f>$B$6</f>
        <v>11</v>
      </c>
      <c r="T17" s="26">
        <f>$B$6</f>
        <v>11</v>
      </c>
      <c r="U17" s="26">
        <f>$B$6</f>
        <v>11</v>
      </c>
      <c r="V17" s="26">
        <f>$B$6</f>
        <v>11</v>
      </c>
      <c r="W17" s="26">
        <f>$B$6</f>
        <v>11</v>
      </c>
      <c r="X17" s="26">
        <f>$B$6</f>
        <v>11</v>
      </c>
      <c r="Y17" s="26">
        <f>$B$6</f>
        <v>11</v>
      </c>
      <c r="Z17" s="26">
        <f>$B$6</f>
        <v>11</v>
      </c>
      <c r="AA17" s="26">
        <f>$B$6</f>
        <v>11</v>
      </c>
      <c r="AB17" s="26">
        <f>$B$6</f>
        <v>11</v>
      </c>
      <c r="AC17" s="27">
        <f>$B$6</f>
        <v>11</v>
      </c>
      <c r="AD17" s="27">
        <f>$B$6</f>
        <v>11</v>
      </c>
      <c r="AE17" s="27">
        <f>$B$6</f>
        <v>11</v>
      </c>
      <c r="AF17" s="27">
        <f>$B$6</f>
        <v>11</v>
      </c>
      <c r="AG17" s="27">
        <f>$B$6</f>
        <v>11</v>
      </c>
      <c r="AH17" s="27">
        <f>$B$6</f>
        <v>11</v>
      </c>
      <c r="AI17" s="27">
        <f>$B$6</f>
        <v>11</v>
      </c>
      <c r="AJ17" s="50">
        <f>$B$6</f>
        <v>11</v>
      </c>
    </row>
    <row r="18" spans="2:5" ht="12.75">
      <c r="B18" s="9"/>
      <c r="C18" s="9"/>
      <c r="D18" s="49" t="s">
        <v>48</v>
      </c>
      <c r="E18" s="59"/>
    </row>
  </sheetData>
  <sheetProtection/>
  <mergeCells count="8">
    <mergeCell ref="A1:AJ5"/>
    <mergeCell ref="X6:AB6"/>
    <mergeCell ref="AC6:AE6"/>
    <mergeCell ref="AF6:AJ6"/>
    <mergeCell ref="F6:L6"/>
    <mergeCell ref="M6:O6"/>
    <mergeCell ref="P6:R6"/>
    <mergeCell ref="S6:W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1" sqref="A1:AJ19"/>
    </sheetView>
  </sheetViews>
  <sheetFormatPr defaultColWidth="9.140625" defaultRowHeight="12.75"/>
  <sheetData>
    <row r="1" spans="1:36" ht="12.75">
      <c r="A1" s="32" t="s">
        <v>112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</row>
    <row r="5" spans="1:36" ht="13.5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</row>
    <row r="6" spans="1:36" ht="12.75">
      <c r="A6" s="19"/>
      <c r="B6" s="20">
        <v>12</v>
      </c>
      <c r="C6" s="20"/>
      <c r="D6" s="20"/>
      <c r="E6" s="74"/>
      <c r="F6" s="43" t="s">
        <v>23</v>
      </c>
      <c r="G6" s="43"/>
      <c r="H6" s="43"/>
      <c r="I6" s="43"/>
      <c r="J6" s="43"/>
      <c r="K6" s="43"/>
      <c r="L6" s="43"/>
      <c r="M6" s="43" t="s">
        <v>21</v>
      </c>
      <c r="N6" s="43"/>
      <c r="O6" s="43"/>
      <c r="P6" s="43" t="s">
        <v>0</v>
      </c>
      <c r="Q6" s="43"/>
      <c r="R6" s="43"/>
      <c r="S6" s="43" t="s">
        <v>1</v>
      </c>
      <c r="T6" s="43"/>
      <c r="U6" s="43"/>
      <c r="V6" s="43"/>
      <c r="W6" s="43"/>
      <c r="X6" s="41" t="s">
        <v>24</v>
      </c>
      <c r="Y6" s="41"/>
      <c r="Z6" s="41"/>
      <c r="AA6" s="41"/>
      <c r="AB6" s="41"/>
      <c r="AC6" s="43" t="s">
        <v>2</v>
      </c>
      <c r="AD6" s="43"/>
      <c r="AE6" s="43"/>
      <c r="AF6" s="41" t="s">
        <v>111</v>
      </c>
      <c r="AG6" s="41"/>
      <c r="AH6" s="41"/>
      <c r="AI6" s="41"/>
      <c r="AJ6" s="42"/>
    </row>
    <row r="7" spans="1:36" ht="55.5">
      <c r="A7" s="21" t="s">
        <v>3</v>
      </c>
      <c r="B7" s="1" t="s">
        <v>4</v>
      </c>
      <c r="C7" s="1" t="s">
        <v>5</v>
      </c>
      <c r="D7" s="1" t="s">
        <v>6</v>
      </c>
      <c r="E7" s="67" t="s">
        <v>7</v>
      </c>
      <c r="F7" s="2" t="s">
        <v>8</v>
      </c>
      <c r="G7" s="2" t="str">
        <f>CONCATENATE(TEXT(VALUE(LEFT(F7,FIND(".",F7)-1))+1,0),". futam")</f>
        <v>2. futam</v>
      </c>
      <c r="H7" s="2" t="str">
        <f>CONCATENATE(TEXT(VALUE(LEFT(G7,FIND(".",G7)-1))+1,0),". futam")</f>
        <v>3. futam</v>
      </c>
      <c r="I7" s="2" t="str">
        <f>CONCATENATE(TEXT(VALUE(LEFT(H7,FIND(".",H7)-1))+1,0),". futam")</f>
        <v>4. futam</v>
      </c>
      <c r="J7" s="2" t="str">
        <f>CONCATENATE(TEXT(VALUE(LEFT(I7,FIND(".",I7)-1))+1,0),". futam")</f>
        <v>5. futam</v>
      </c>
      <c r="K7" s="2" t="str">
        <f>CONCATENATE(TEXT(VALUE(LEFT(J7,FIND(".",J7)-1))+1,0),". futam")</f>
        <v>6. futam</v>
      </c>
      <c r="L7" s="2" t="str">
        <f>CONCATENATE(TEXT(VALUE(LEFT(K7,FIND(".",K7)-1))+1,0),". futam")</f>
        <v>7. futam</v>
      </c>
      <c r="M7" s="16" t="str">
        <f>CONCATENATE(TEXT(VALUE(LEFT(L7,FIND(".",L7)-1))+1,0),". futam")</f>
        <v>8. futam</v>
      </c>
      <c r="N7" s="16" t="str">
        <f>CONCATENATE(TEXT(VALUE(LEFT(M7,FIND(".",M7)-1))+1,0),". futam")</f>
        <v>9. futam</v>
      </c>
      <c r="O7" s="16" t="str">
        <f>CONCATENATE(TEXT(VALUE(LEFT(N7,FIND(".",N7)-1))+1,0),". futam")</f>
        <v>10. futam</v>
      </c>
      <c r="P7" s="2" t="str">
        <f>CONCATENATE(TEXT(VALUE(LEFT(O7,FIND(".",O7)-1))+1,0),". futam")</f>
        <v>11. futam</v>
      </c>
      <c r="Q7" s="2" t="str">
        <f>CONCATENATE(TEXT(VALUE(LEFT(P7,FIND(".",P7)-1))+1,0),". futam")</f>
        <v>12. futam</v>
      </c>
      <c r="R7" s="2" t="str">
        <f>CONCATENATE(TEXT(VALUE(LEFT(Q7,FIND(".",Q7)-1))+1,0),". futam")</f>
        <v>13. futam</v>
      </c>
      <c r="S7" s="16" t="str">
        <f>CONCATENATE(TEXT(VALUE(LEFT(R7,FIND(".",R7)-1))+1,0),". futam")</f>
        <v>14. futam</v>
      </c>
      <c r="T7" s="16" t="str">
        <f>CONCATENATE(TEXT(VALUE(LEFT(S7,FIND(".",S7)-1))+1,0),". futam")</f>
        <v>15. futam</v>
      </c>
      <c r="U7" s="16" t="str">
        <f>CONCATENATE(TEXT(VALUE(LEFT(T7,FIND(".",T7)-1))+1,0),". futam")</f>
        <v>16. futam</v>
      </c>
      <c r="V7" s="16" t="str">
        <f>CONCATENATE(TEXT(VALUE(LEFT(U7,FIND(".",U7)-1))+1,0),". futam")</f>
        <v>17. futam</v>
      </c>
      <c r="W7" s="16" t="str">
        <f>CONCATENATE(TEXT(VALUE(LEFT(V7,FIND(".",V7)-1))+1,0),". futam")</f>
        <v>18. futam</v>
      </c>
      <c r="X7" s="2" t="str">
        <f>CONCATENATE(TEXT(VALUE(LEFT(W7,FIND(".",W7)-1))+1,0),". futam")</f>
        <v>19. futam</v>
      </c>
      <c r="Y7" s="2" t="str">
        <f>CONCATENATE(TEXT(VALUE(LEFT(X7,FIND(".",X7)-1))+1,0),". futam")</f>
        <v>20. futam</v>
      </c>
      <c r="Z7" s="2" t="str">
        <f>CONCATENATE(TEXT(VALUE(LEFT(Y7,FIND(".",Y7)-1))+1,0),". futam")</f>
        <v>21. futam</v>
      </c>
      <c r="AA7" s="2" t="str">
        <f>CONCATENATE(TEXT(VALUE(LEFT(Z7,FIND(".",Z7)-1))+1,0),". futam")</f>
        <v>22. futam</v>
      </c>
      <c r="AB7" s="2" t="str">
        <f>CONCATENATE(TEXT(VALUE(LEFT(AA7,FIND(".",AA7)-1))+1,0),". futam")</f>
        <v>23. futam</v>
      </c>
      <c r="AC7" s="16" t="str">
        <f>CONCATENATE(TEXT(VALUE(LEFT(AB7,FIND(".",AB7)-1))+1,0),". futam")</f>
        <v>24. futam</v>
      </c>
      <c r="AD7" s="16" t="str">
        <f>CONCATENATE(TEXT(VALUE(LEFT(AC7,FIND(".",AC7)-1))+1,0),". futam")</f>
        <v>25. futam</v>
      </c>
      <c r="AE7" s="16" t="str">
        <f>CONCATENATE(TEXT(VALUE(LEFT(AD7,FIND(".",AD7)-1))+1,0),". futam")</f>
        <v>26. futam</v>
      </c>
      <c r="AF7" s="2" t="str">
        <f>CONCATENATE(TEXT(VALUE(LEFT(AE7,FIND(".",AE7)-1))+1,0),". futam")</f>
        <v>27. futam</v>
      </c>
      <c r="AG7" s="2" t="str">
        <f>CONCATENATE(TEXT(VALUE(LEFT(AF7,FIND(".",AF7)-1))+1,0),". futam")</f>
        <v>28. futam</v>
      </c>
      <c r="AH7" s="2" t="str">
        <f>CONCATENATE(TEXT(VALUE(LEFT(AG7,FIND(".",AG7)-1))+1,0),". futam")</f>
        <v>29. futam</v>
      </c>
      <c r="AI7" s="2" t="str">
        <f>CONCATENATE(TEXT(VALUE(LEFT(AH7,FIND(".",AH7)-1))+1,0),". futam")</f>
        <v>30. futam</v>
      </c>
      <c r="AJ7" s="22" t="str">
        <f>CONCATENATE(TEXT(VALUE(LEFT(AI7,FIND(".",AI7)-1))+1,0),". futam")</f>
        <v>31. futam</v>
      </c>
    </row>
    <row r="8" spans="1:36" ht="12.75">
      <c r="A8" s="73" t="s">
        <v>110</v>
      </c>
      <c r="B8" s="5" t="s">
        <v>109</v>
      </c>
      <c r="C8" s="5" t="s">
        <v>108</v>
      </c>
      <c r="D8" s="5" t="s">
        <v>72</v>
      </c>
      <c r="E8" s="65">
        <f>SUM(F8:K8,M8:P8,R8:W8,AD8:AJ8)</f>
        <v>28</v>
      </c>
      <c r="F8" s="6">
        <v>1</v>
      </c>
      <c r="G8" s="6">
        <v>1</v>
      </c>
      <c r="H8" s="6">
        <v>2</v>
      </c>
      <c r="I8" s="6">
        <v>1</v>
      </c>
      <c r="J8" s="6">
        <v>1</v>
      </c>
      <c r="K8" s="6">
        <v>2</v>
      </c>
      <c r="L8" s="7">
        <v>3</v>
      </c>
      <c r="M8" s="5">
        <v>1</v>
      </c>
      <c r="N8" s="5">
        <v>1</v>
      </c>
      <c r="O8" s="5">
        <v>1</v>
      </c>
      <c r="P8" s="5">
        <v>1</v>
      </c>
      <c r="Q8" s="7">
        <v>3</v>
      </c>
      <c r="R8" s="5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7">
        <f>$B$6</f>
        <v>12</v>
      </c>
      <c r="Y8" s="7">
        <f>$B$6</f>
        <v>12</v>
      </c>
      <c r="Z8" s="7">
        <f>$B$6</f>
        <v>12</v>
      </c>
      <c r="AA8" s="7">
        <f>$B$6</f>
        <v>12</v>
      </c>
      <c r="AB8" s="7">
        <f>$B$6</f>
        <v>12</v>
      </c>
      <c r="AC8" s="7">
        <v>3</v>
      </c>
      <c r="AD8" s="5">
        <v>2</v>
      </c>
      <c r="AE8" s="5">
        <v>1</v>
      </c>
      <c r="AF8" s="6">
        <v>1</v>
      </c>
      <c r="AG8" s="6">
        <v>2</v>
      </c>
      <c r="AH8" s="6">
        <v>1</v>
      </c>
      <c r="AI8" s="6">
        <v>1</v>
      </c>
      <c r="AJ8" s="53">
        <v>2</v>
      </c>
    </row>
    <row r="9" spans="1:36" ht="12.75">
      <c r="A9" s="73" t="s">
        <v>107</v>
      </c>
      <c r="B9" s="5" t="s">
        <v>106</v>
      </c>
      <c r="C9" s="5" t="s">
        <v>105</v>
      </c>
      <c r="D9" s="5" t="s">
        <v>29</v>
      </c>
      <c r="E9" s="65">
        <f>SUM(F9:N9,P9:AA9,AC9,AF9)</f>
        <v>47</v>
      </c>
      <c r="F9" s="6">
        <v>2</v>
      </c>
      <c r="G9" s="6">
        <v>2</v>
      </c>
      <c r="H9" s="6">
        <v>1</v>
      </c>
      <c r="I9" s="6">
        <v>3</v>
      </c>
      <c r="J9" s="6">
        <v>2</v>
      </c>
      <c r="K9" s="6">
        <v>1</v>
      </c>
      <c r="L9" s="6">
        <v>1</v>
      </c>
      <c r="M9" s="5">
        <v>2</v>
      </c>
      <c r="N9" s="5">
        <v>2</v>
      </c>
      <c r="O9" s="7">
        <v>4</v>
      </c>
      <c r="P9" s="5">
        <v>2</v>
      </c>
      <c r="Q9" s="5">
        <v>2</v>
      </c>
      <c r="R9" s="5">
        <v>3</v>
      </c>
      <c r="S9" s="6">
        <v>2</v>
      </c>
      <c r="T9" s="6">
        <v>2</v>
      </c>
      <c r="U9" s="6">
        <v>3</v>
      </c>
      <c r="V9" s="6">
        <v>3</v>
      </c>
      <c r="W9" s="6">
        <v>3</v>
      </c>
      <c r="X9" s="6">
        <v>2</v>
      </c>
      <c r="Y9" s="6">
        <v>2</v>
      </c>
      <c r="Z9" s="6">
        <v>2</v>
      </c>
      <c r="AA9" s="6">
        <v>2</v>
      </c>
      <c r="AB9" s="7">
        <f>$B$6</f>
        <v>12</v>
      </c>
      <c r="AC9" s="5">
        <v>1</v>
      </c>
      <c r="AD9" s="7">
        <v>3</v>
      </c>
      <c r="AE9" s="7">
        <v>5</v>
      </c>
      <c r="AF9" s="6">
        <v>2</v>
      </c>
      <c r="AG9" s="7">
        <v>7</v>
      </c>
      <c r="AH9" s="7">
        <v>6</v>
      </c>
      <c r="AI9" s="7">
        <v>6</v>
      </c>
      <c r="AJ9" s="23">
        <v>3</v>
      </c>
    </row>
    <row r="10" spans="1:36" ht="12.75">
      <c r="A10" s="73" t="s">
        <v>104</v>
      </c>
      <c r="B10" s="5" t="s">
        <v>103</v>
      </c>
      <c r="C10" s="5" t="s">
        <v>102</v>
      </c>
      <c r="D10" s="5" t="s">
        <v>101</v>
      </c>
      <c r="E10" s="65">
        <f>SUM(F10:L10,N10:O10,Q10:S10,V10,X10:Y10,AA10:AD10,AF10:AI10)</f>
        <v>78</v>
      </c>
      <c r="F10" s="6">
        <v>4</v>
      </c>
      <c r="G10" s="6">
        <v>3</v>
      </c>
      <c r="H10" s="6">
        <v>4</v>
      </c>
      <c r="I10" s="6">
        <v>4</v>
      </c>
      <c r="J10" s="6">
        <v>3</v>
      </c>
      <c r="K10" s="6">
        <v>3</v>
      </c>
      <c r="L10" s="6">
        <v>2</v>
      </c>
      <c r="M10" s="7">
        <v>6</v>
      </c>
      <c r="N10" s="5">
        <v>3</v>
      </c>
      <c r="O10" s="5">
        <v>3</v>
      </c>
      <c r="P10" s="7">
        <v>9</v>
      </c>
      <c r="Q10" s="5">
        <v>4</v>
      </c>
      <c r="R10" s="5">
        <v>5</v>
      </c>
      <c r="S10" s="6">
        <v>4</v>
      </c>
      <c r="T10" s="7">
        <v>5</v>
      </c>
      <c r="U10" s="7">
        <v>5</v>
      </c>
      <c r="V10" s="6">
        <v>2</v>
      </c>
      <c r="W10" s="7">
        <f>$B$6</f>
        <v>12</v>
      </c>
      <c r="X10" s="6">
        <v>3</v>
      </c>
      <c r="Y10" s="6">
        <v>4</v>
      </c>
      <c r="Z10" s="7">
        <v>5</v>
      </c>
      <c r="AA10" s="6">
        <v>3</v>
      </c>
      <c r="AB10" s="6">
        <v>3</v>
      </c>
      <c r="AC10" s="5">
        <v>4</v>
      </c>
      <c r="AD10" s="5">
        <v>4</v>
      </c>
      <c r="AE10" s="7">
        <v>6</v>
      </c>
      <c r="AF10" s="6">
        <v>3</v>
      </c>
      <c r="AG10" s="6">
        <v>3</v>
      </c>
      <c r="AH10" s="6">
        <v>3</v>
      </c>
      <c r="AI10" s="6">
        <v>4</v>
      </c>
      <c r="AJ10" s="23">
        <v>5</v>
      </c>
    </row>
    <row r="11" spans="1:36" ht="12.75">
      <c r="A11" s="73" t="s">
        <v>100</v>
      </c>
      <c r="B11" s="5" t="s">
        <v>99</v>
      </c>
      <c r="C11" s="5" t="s">
        <v>98</v>
      </c>
      <c r="D11" s="5" t="s">
        <v>72</v>
      </c>
      <c r="E11" s="65">
        <f>SUM(G11:I11,M11:Q11,S11:X11,AA11:AD11,AF11:AJ11)</f>
        <v>113</v>
      </c>
      <c r="F11" s="7">
        <f>$B$6</f>
        <v>12</v>
      </c>
      <c r="G11" s="6">
        <v>6</v>
      </c>
      <c r="H11" s="6">
        <v>6</v>
      </c>
      <c r="I11" s="6">
        <v>5</v>
      </c>
      <c r="J11" s="7">
        <f>$B$6</f>
        <v>12</v>
      </c>
      <c r="K11" s="7">
        <f>$B$6</f>
        <v>12</v>
      </c>
      <c r="L11" s="7">
        <f>$B$6</f>
        <v>12</v>
      </c>
      <c r="M11" s="5">
        <v>4</v>
      </c>
      <c r="N11" s="5">
        <v>5</v>
      </c>
      <c r="O11" s="5">
        <v>2</v>
      </c>
      <c r="P11" s="5">
        <v>4</v>
      </c>
      <c r="Q11" s="5">
        <v>6</v>
      </c>
      <c r="R11" s="7">
        <v>8</v>
      </c>
      <c r="S11" s="6">
        <v>6</v>
      </c>
      <c r="T11" s="6">
        <v>6</v>
      </c>
      <c r="U11" s="6">
        <v>4</v>
      </c>
      <c r="V11" s="6">
        <v>6</v>
      </c>
      <c r="W11" s="6">
        <v>5</v>
      </c>
      <c r="X11" s="6">
        <v>4</v>
      </c>
      <c r="Y11" s="7">
        <v>7</v>
      </c>
      <c r="Z11" s="7">
        <v>7</v>
      </c>
      <c r="AA11" s="6">
        <v>6</v>
      </c>
      <c r="AB11" s="6">
        <v>5</v>
      </c>
      <c r="AC11" s="5">
        <v>6</v>
      </c>
      <c r="AD11" s="5">
        <v>5</v>
      </c>
      <c r="AE11" s="7">
        <f>$B$6</f>
        <v>12</v>
      </c>
      <c r="AF11" s="6">
        <v>5</v>
      </c>
      <c r="AG11" s="6">
        <v>4</v>
      </c>
      <c r="AH11" s="6">
        <v>4</v>
      </c>
      <c r="AI11" s="6">
        <v>5</v>
      </c>
      <c r="AJ11" s="53">
        <v>4</v>
      </c>
    </row>
    <row r="12" spans="1:36" ht="12.75">
      <c r="A12" s="73" t="s">
        <v>97</v>
      </c>
      <c r="B12" s="5" t="s">
        <v>96</v>
      </c>
      <c r="C12" s="5" t="s">
        <v>95</v>
      </c>
      <c r="D12" s="5" t="s">
        <v>94</v>
      </c>
      <c r="E12" s="65">
        <f>SUM(F12:N12,S12,W12:AE12,AG12:AJ12)</f>
        <v>137</v>
      </c>
      <c r="F12" s="6">
        <f>$B$6</f>
        <v>12</v>
      </c>
      <c r="G12" s="6">
        <f>$B$6</f>
        <v>12</v>
      </c>
      <c r="H12" s="6">
        <f>$B$6</f>
        <v>12</v>
      </c>
      <c r="I12" s="6">
        <f>$B$6</f>
        <v>12</v>
      </c>
      <c r="J12" s="6">
        <f>$B$6</f>
        <v>12</v>
      </c>
      <c r="K12" s="6">
        <f>$B$6</f>
        <v>12</v>
      </c>
      <c r="L12" s="6">
        <f>$B$6</f>
        <v>12</v>
      </c>
      <c r="M12" s="6">
        <f>$B$6</f>
        <v>12</v>
      </c>
      <c r="N12" s="6">
        <f>$B$6</f>
        <v>12</v>
      </c>
      <c r="O12" s="7">
        <f>$B$6</f>
        <v>12</v>
      </c>
      <c r="P12" s="7">
        <f>$B$6</f>
        <v>12</v>
      </c>
      <c r="Q12" s="7">
        <f>$B$6</f>
        <v>12</v>
      </c>
      <c r="R12" s="7">
        <f>$B$6</f>
        <v>12</v>
      </c>
      <c r="S12" s="6">
        <v>8</v>
      </c>
      <c r="T12" s="7">
        <f>$B$6</f>
        <v>12</v>
      </c>
      <c r="U12" s="7">
        <f>$B$6</f>
        <v>12</v>
      </c>
      <c r="V12" s="7">
        <f>$B$6</f>
        <v>12</v>
      </c>
      <c r="W12" s="6">
        <v>4</v>
      </c>
      <c r="X12" s="6">
        <v>1</v>
      </c>
      <c r="Y12" s="6">
        <v>1</v>
      </c>
      <c r="Z12" s="6">
        <v>1</v>
      </c>
      <c r="AA12" s="6">
        <v>1</v>
      </c>
      <c r="AB12" s="6">
        <v>2</v>
      </c>
      <c r="AC12" s="5">
        <v>2</v>
      </c>
      <c r="AD12" s="5">
        <v>1</v>
      </c>
      <c r="AE12" s="5">
        <v>2</v>
      </c>
      <c r="AF12" s="7">
        <f>$B$6</f>
        <v>12</v>
      </c>
      <c r="AG12" s="6">
        <v>1</v>
      </c>
      <c r="AH12" s="6">
        <v>2</v>
      </c>
      <c r="AI12" s="6">
        <v>2</v>
      </c>
      <c r="AJ12" s="53">
        <v>1</v>
      </c>
    </row>
    <row r="13" spans="1:36" ht="12.75">
      <c r="A13" s="73" t="s">
        <v>93</v>
      </c>
      <c r="B13" s="5" t="s">
        <v>92</v>
      </c>
      <c r="C13" s="5" t="s">
        <v>91</v>
      </c>
      <c r="D13" s="5" t="s">
        <v>72</v>
      </c>
      <c r="E13" s="65">
        <f>SUM(F13:J13,M13:R13,X13:AA13,AC13:AJ13)</f>
        <v>138</v>
      </c>
      <c r="F13" s="6">
        <v>5</v>
      </c>
      <c r="G13" s="6">
        <v>4</v>
      </c>
      <c r="H13" s="6">
        <v>3</v>
      </c>
      <c r="I13" s="6">
        <v>2</v>
      </c>
      <c r="J13" s="6">
        <f>$B$6</f>
        <v>12</v>
      </c>
      <c r="K13" s="7">
        <f>$B$6</f>
        <v>12</v>
      </c>
      <c r="L13" s="7">
        <f>$B$6</f>
        <v>12</v>
      </c>
      <c r="M13" s="5">
        <v>5</v>
      </c>
      <c r="N13" s="5">
        <v>4</v>
      </c>
      <c r="O13" s="5">
        <v>6</v>
      </c>
      <c r="P13" s="5">
        <v>8</v>
      </c>
      <c r="Q13" s="5">
        <v>8</v>
      </c>
      <c r="R13" s="5">
        <v>6</v>
      </c>
      <c r="S13" s="7">
        <f>$B$6</f>
        <v>12</v>
      </c>
      <c r="T13" s="7">
        <f>$B$6</f>
        <v>12</v>
      </c>
      <c r="U13" s="7">
        <f>$B$6</f>
        <v>12</v>
      </c>
      <c r="V13" s="7">
        <f>$B$6</f>
        <v>12</v>
      </c>
      <c r="W13" s="7">
        <f>$B$6</f>
        <v>12</v>
      </c>
      <c r="X13" s="6">
        <v>6</v>
      </c>
      <c r="Y13" s="6">
        <v>6</v>
      </c>
      <c r="Z13" s="6">
        <v>3</v>
      </c>
      <c r="AA13" s="6">
        <v>7</v>
      </c>
      <c r="AB13" s="7">
        <f>$B$6</f>
        <v>12</v>
      </c>
      <c r="AC13" s="5">
        <v>7</v>
      </c>
      <c r="AD13" s="5">
        <v>7</v>
      </c>
      <c r="AE13" s="5">
        <v>7</v>
      </c>
      <c r="AF13" s="6">
        <v>6</v>
      </c>
      <c r="AG13" s="6">
        <v>6</v>
      </c>
      <c r="AH13" s="6">
        <v>7</v>
      </c>
      <c r="AI13" s="6">
        <v>7</v>
      </c>
      <c r="AJ13" s="53">
        <v>6</v>
      </c>
    </row>
    <row r="14" spans="1:36" ht="12.75">
      <c r="A14" s="73" t="s">
        <v>90</v>
      </c>
      <c r="B14" s="5" t="s">
        <v>89</v>
      </c>
      <c r="C14" s="5" t="s">
        <v>88</v>
      </c>
      <c r="D14" s="5" t="s">
        <v>72</v>
      </c>
      <c r="E14" s="65">
        <f>SUM(F14:N14,P14:W14,Y14:AB14,AD14:AE14)</f>
        <v>168</v>
      </c>
      <c r="F14" s="6">
        <f>$B$6</f>
        <v>12</v>
      </c>
      <c r="G14" s="6">
        <f>$B$6</f>
        <v>12</v>
      </c>
      <c r="H14" s="6">
        <f>$B$6</f>
        <v>12</v>
      </c>
      <c r="I14" s="6">
        <f>$B$6</f>
        <v>12</v>
      </c>
      <c r="J14" s="6">
        <f>$B$6</f>
        <v>12</v>
      </c>
      <c r="K14" s="6">
        <f>$B$6</f>
        <v>12</v>
      </c>
      <c r="L14" s="6">
        <f>$B$6</f>
        <v>12</v>
      </c>
      <c r="M14" s="6">
        <f>$B$6</f>
        <v>12</v>
      </c>
      <c r="N14" s="6">
        <f>$B$6</f>
        <v>12</v>
      </c>
      <c r="O14" s="7">
        <f>$B$6</f>
        <v>12</v>
      </c>
      <c r="P14" s="5">
        <v>5</v>
      </c>
      <c r="Q14" s="5">
        <v>5</v>
      </c>
      <c r="R14" s="5">
        <v>4</v>
      </c>
      <c r="S14" s="6">
        <v>5</v>
      </c>
      <c r="T14" s="6">
        <v>3</v>
      </c>
      <c r="U14" s="6">
        <v>2</v>
      </c>
      <c r="V14" s="6">
        <v>5</v>
      </c>
      <c r="W14" s="6">
        <v>2</v>
      </c>
      <c r="X14" s="7">
        <f>$B$6</f>
        <v>12</v>
      </c>
      <c r="Y14" s="6">
        <v>3</v>
      </c>
      <c r="Z14" s="6">
        <v>6</v>
      </c>
      <c r="AA14" s="6">
        <v>4</v>
      </c>
      <c r="AB14" s="6">
        <v>4</v>
      </c>
      <c r="AC14" s="7">
        <f>$B$6</f>
        <v>12</v>
      </c>
      <c r="AD14" s="5">
        <v>8</v>
      </c>
      <c r="AE14" s="5">
        <v>4</v>
      </c>
      <c r="AF14" s="7">
        <f>$B$6</f>
        <v>12</v>
      </c>
      <c r="AG14" s="7">
        <f>$B$6</f>
        <v>12</v>
      </c>
      <c r="AH14" s="7">
        <f>$B$6</f>
        <v>12</v>
      </c>
      <c r="AI14" s="7">
        <f>$B$6</f>
        <v>12</v>
      </c>
      <c r="AJ14" s="23">
        <f>$B$6</f>
        <v>12</v>
      </c>
    </row>
    <row r="15" spans="1:36" ht="12.75">
      <c r="A15" s="73" t="s">
        <v>87</v>
      </c>
      <c r="B15" s="5" t="s">
        <v>86</v>
      </c>
      <c r="C15" s="5" t="s">
        <v>85</v>
      </c>
      <c r="D15" s="5" t="s">
        <v>84</v>
      </c>
      <c r="E15" s="65">
        <f>SUM(F15:AB15)</f>
        <v>174</v>
      </c>
      <c r="F15" s="6">
        <v>3</v>
      </c>
      <c r="G15" s="6">
        <v>5</v>
      </c>
      <c r="H15" s="6">
        <v>5</v>
      </c>
      <c r="I15" s="6">
        <v>6</v>
      </c>
      <c r="J15" s="6">
        <f>$B$6</f>
        <v>12</v>
      </c>
      <c r="K15" s="6">
        <f>$B$6</f>
        <v>12</v>
      </c>
      <c r="L15" s="6">
        <f>$B$6</f>
        <v>12</v>
      </c>
      <c r="M15" s="5">
        <v>3</v>
      </c>
      <c r="N15" s="5">
        <v>6</v>
      </c>
      <c r="O15" s="5">
        <v>5</v>
      </c>
      <c r="P15" s="5">
        <v>6</v>
      </c>
      <c r="Q15" s="5">
        <v>7</v>
      </c>
      <c r="R15" s="5">
        <v>9</v>
      </c>
      <c r="S15" s="6">
        <v>3</v>
      </c>
      <c r="T15" s="6">
        <v>4</v>
      </c>
      <c r="U15" s="6">
        <v>6</v>
      </c>
      <c r="V15" s="6">
        <v>4</v>
      </c>
      <c r="W15" s="6">
        <v>6</v>
      </c>
      <c r="X15" s="6">
        <f>$B$6</f>
        <v>12</v>
      </c>
      <c r="Y15" s="6">
        <f>$B$6</f>
        <v>12</v>
      </c>
      <c r="Z15" s="6">
        <f>$B$6</f>
        <v>12</v>
      </c>
      <c r="AA15" s="6">
        <f>$B$6</f>
        <v>12</v>
      </c>
      <c r="AB15" s="6">
        <f>$B$6</f>
        <v>12</v>
      </c>
      <c r="AC15" s="7">
        <f>$B$6</f>
        <v>12</v>
      </c>
      <c r="AD15" s="7">
        <f>$B$6</f>
        <v>12</v>
      </c>
      <c r="AE15" s="7">
        <f>$B$6</f>
        <v>12</v>
      </c>
      <c r="AF15" s="7">
        <f>$B$6</f>
        <v>12</v>
      </c>
      <c r="AG15" s="7">
        <f>$B$6</f>
        <v>12</v>
      </c>
      <c r="AH15" s="7">
        <f>$B$6</f>
        <v>12</v>
      </c>
      <c r="AI15" s="7">
        <f>$B$6</f>
        <v>12</v>
      </c>
      <c r="AJ15" s="23">
        <f>$B$6</f>
        <v>12</v>
      </c>
    </row>
    <row r="16" spans="1:36" ht="12.75">
      <c r="A16" s="73" t="s">
        <v>83</v>
      </c>
      <c r="B16" s="5" t="s">
        <v>82</v>
      </c>
      <c r="C16" s="5" t="s">
        <v>81</v>
      </c>
      <c r="D16" s="5" t="s">
        <v>80</v>
      </c>
      <c r="E16" s="65">
        <f>SUM(F16:T16,X16:AE16)</f>
        <v>184</v>
      </c>
      <c r="F16" s="6">
        <f>$B$6</f>
        <v>12</v>
      </c>
      <c r="G16" s="6">
        <f>$B$6</f>
        <v>12</v>
      </c>
      <c r="H16" s="6">
        <f>$B$6</f>
        <v>12</v>
      </c>
      <c r="I16" s="6">
        <f>$B$6</f>
        <v>12</v>
      </c>
      <c r="J16" s="6">
        <f>$B$6</f>
        <v>12</v>
      </c>
      <c r="K16" s="6">
        <f>$B$6</f>
        <v>12</v>
      </c>
      <c r="L16" s="6">
        <f>$B$6</f>
        <v>12</v>
      </c>
      <c r="M16" s="6">
        <f>$B$6</f>
        <v>12</v>
      </c>
      <c r="N16" s="6">
        <f>$B$6</f>
        <v>12</v>
      </c>
      <c r="O16" s="6">
        <f>$B$6</f>
        <v>12</v>
      </c>
      <c r="P16" s="5">
        <v>3</v>
      </c>
      <c r="Q16" s="5">
        <v>1</v>
      </c>
      <c r="R16" s="5">
        <v>2</v>
      </c>
      <c r="S16" s="6">
        <f>$B$6</f>
        <v>12</v>
      </c>
      <c r="T16" s="6">
        <f>$B$6</f>
        <v>12</v>
      </c>
      <c r="U16" s="7">
        <f>$B$6</f>
        <v>12</v>
      </c>
      <c r="V16" s="7">
        <f>$B$6</f>
        <v>12</v>
      </c>
      <c r="W16" s="7">
        <f>$B$6</f>
        <v>12</v>
      </c>
      <c r="X16" s="6">
        <v>5</v>
      </c>
      <c r="Y16" s="6">
        <v>5</v>
      </c>
      <c r="Z16" s="6">
        <v>4</v>
      </c>
      <c r="AA16" s="6">
        <v>5</v>
      </c>
      <c r="AB16" s="6">
        <v>1</v>
      </c>
      <c r="AC16" s="5">
        <v>5</v>
      </c>
      <c r="AD16" s="5">
        <v>6</v>
      </c>
      <c r="AE16" s="5">
        <v>3</v>
      </c>
      <c r="AF16" s="7">
        <f>$B$6</f>
        <v>12</v>
      </c>
      <c r="AG16" s="7">
        <f>$B$6</f>
        <v>12</v>
      </c>
      <c r="AH16" s="7">
        <f>$B$6</f>
        <v>12</v>
      </c>
      <c r="AI16" s="7">
        <f>$B$6</f>
        <v>12</v>
      </c>
      <c r="AJ16" s="23">
        <f>$B$6</f>
        <v>12</v>
      </c>
    </row>
    <row r="17" spans="1:36" ht="12.75">
      <c r="A17" s="73" t="s">
        <v>79</v>
      </c>
      <c r="B17" s="5" t="s">
        <v>78</v>
      </c>
      <c r="C17" s="5" t="s">
        <v>77</v>
      </c>
      <c r="D17" s="5" t="s">
        <v>76</v>
      </c>
      <c r="E17" s="72">
        <f>SUM(F17:X17,AF17:AI17)</f>
        <v>245</v>
      </c>
      <c r="F17" s="6">
        <f>$B$6</f>
        <v>12</v>
      </c>
      <c r="G17" s="6">
        <f>$B$6</f>
        <v>12</v>
      </c>
      <c r="H17" s="6">
        <f>$B$6</f>
        <v>12</v>
      </c>
      <c r="I17" s="6">
        <f>$B$6</f>
        <v>12</v>
      </c>
      <c r="J17" s="6">
        <f>$B$6</f>
        <v>12</v>
      </c>
      <c r="K17" s="6">
        <f>$B$6</f>
        <v>12</v>
      </c>
      <c r="L17" s="6">
        <f>$B$6</f>
        <v>12</v>
      </c>
      <c r="M17" s="6">
        <f>$B$6</f>
        <v>12</v>
      </c>
      <c r="N17" s="6">
        <f>$B$6</f>
        <v>12</v>
      </c>
      <c r="O17" s="6">
        <f>$B$6</f>
        <v>12</v>
      </c>
      <c r="P17" s="6">
        <f>$B$6</f>
        <v>12</v>
      </c>
      <c r="Q17" s="6">
        <f>$B$6</f>
        <v>12</v>
      </c>
      <c r="R17" s="6">
        <f>$B$6</f>
        <v>12</v>
      </c>
      <c r="S17" s="6">
        <f>$B$6</f>
        <v>12</v>
      </c>
      <c r="T17" s="6">
        <f>$B$6</f>
        <v>12</v>
      </c>
      <c r="U17" s="6">
        <f>$B$6</f>
        <v>12</v>
      </c>
      <c r="V17" s="6">
        <f>$B$6</f>
        <v>12</v>
      </c>
      <c r="W17" s="6">
        <f>$B$6</f>
        <v>12</v>
      </c>
      <c r="X17" s="6">
        <f>$B$6</f>
        <v>12</v>
      </c>
      <c r="Y17" s="7">
        <f>$B$6</f>
        <v>12</v>
      </c>
      <c r="Z17" s="7">
        <f>$B$6</f>
        <v>12</v>
      </c>
      <c r="AA17" s="7">
        <f>$B$6</f>
        <v>12</v>
      </c>
      <c r="AB17" s="7">
        <f>$B$6</f>
        <v>12</v>
      </c>
      <c r="AC17" s="7">
        <f>$B$6</f>
        <v>12</v>
      </c>
      <c r="AD17" s="7">
        <f>$B$6</f>
        <v>12</v>
      </c>
      <c r="AE17" s="7">
        <f>$B$6</f>
        <v>12</v>
      </c>
      <c r="AF17" s="6">
        <v>4</v>
      </c>
      <c r="AG17" s="6">
        <v>5</v>
      </c>
      <c r="AH17" s="6">
        <v>5</v>
      </c>
      <c r="AI17" s="6">
        <v>3</v>
      </c>
      <c r="AJ17" s="23">
        <f>$B$6</f>
        <v>12</v>
      </c>
    </row>
    <row r="18" spans="1:36" ht="13.5" thickBot="1">
      <c r="A18" s="71" t="s">
        <v>75</v>
      </c>
      <c r="B18" s="24" t="s">
        <v>74</v>
      </c>
      <c r="C18" s="24" t="s">
        <v>73</v>
      </c>
      <c r="D18" s="24" t="s">
        <v>72</v>
      </c>
      <c r="E18" s="70">
        <f>SUM(F18:AB18)</f>
        <v>248</v>
      </c>
      <c r="F18" s="26">
        <f>$B$6</f>
        <v>12</v>
      </c>
      <c r="G18" s="26">
        <f>$B$6</f>
        <v>12</v>
      </c>
      <c r="H18" s="26">
        <f>$B$6</f>
        <v>12</v>
      </c>
      <c r="I18" s="26">
        <f>$B$6</f>
        <v>12</v>
      </c>
      <c r="J18" s="26">
        <f>$B$6</f>
        <v>12</v>
      </c>
      <c r="K18" s="26">
        <f>$B$6</f>
        <v>12</v>
      </c>
      <c r="L18" s="26">
        <f>$B$6</f>
        <v>12</v>
      </c>
      <c r="M18" s="26">
        <f>$B$6</f>
        <v>12</v>
      </c>
      <c r="N18" s="26">
        <f>$B$6</f>
        <v>12</v>
      </c>
      <c r="O18" s="26">
        <f>$B$6</f>
        <v>12</v>
      </c>
      <c r="P18" s="24">
        <v>7</v>
      </c>
      <c r="Q18" s="24">
        <v>9</v>
      </c>
      <c r="R18" s="24">
        <v>7</v>
      </c>
      <c r="S18" s="26">
        <v>7</v>
      </c>
      <c r="T18" s="26">
        <v>7</v>
      </c>
      <c r="U18" s="26">
        <v>7</v>
      </c>
      <c r="V18" s="26">
        <f>$B$6</f>
        <v>12</v>
      </c>
      <c r="W18" s="26">
        <f>$B$6</f>
        <v>12</v>
      </c>
      <c r="X18" s="26">
        <f>$B$6</f>
        <v>12</v>
      </c>
      <c r="Y18" s="26">
        <f>$B$6</f>
        <v>12</v>
      </c>
      <c r="Z18" s="26">
        <f>$B$6</f>
        <v>12</v>
      </c>
      <c r="AA18" s="26">
        <f>$B$6</f>
        <v>12</v>
      </c>
      <c r="AB18" s="26">
        <f>$B$6</f>
        <v>12</v>
      </c>
      <c r="AC18" s="27">
        <f>$B$6</f>
        <v>12</v>
      </c>
      <c r="AD18" s="27">
        <f>$B$6</f>
        <v>12</v>
      </c>
      <c r="AE18" s="27">
        <f>$B$6</f>
        <v>12</v>
      </c>
      <c r="AF18" s="27">
        <f>$B$6</f>
        <v>12</v>
      </c>
      <c r="AG18" s="27">
        <f>$B$6</f>
        <v>12</v>
      </c>
      <c r="AH18" s="27">
        <f>$B$6</f>
        <v>12</v>
      </c>
      <c r="AI18" s="27">
        <f>$B$6</f>
        <v>12</v>
      </c>
      <c r="AJ18" s="50">
        <f>$B$6</f>
        <v>12</v>
      </c>
    </row>
    <row r="19" spans="4:5" ht="12.75">
      <c r="D19" s="49" t="s">
        <v>71</v>
      </c>
      <c r="E19" s="69"/>
    </row>
  </sheetData>
  <sheetProtection/>
  <mergeCells count="8">
    <mergeCell ref="A1:AJ5"/>
    <mergeCell ref="X6:AB6"/>
    <mergeCell ref="AC6:AE6"/>
    <mergeCell ref="AF6:AJ6"/>
    <mergeCell ref="F6:L6"/>
    <mergeCell ref="M6:O6"/>
    <mergeCell ref="P6:R6"/>
    <mergeCell ref="S6:W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S15"/>
    </sheetView>
  </sheetViews>
  <sheetFormatPr defaultColWidth="9.140625" defaultRowHeight="12.75"/>
  <sheetData>
    <row r="1" spans="1:19" ht="12.75">
      <c r="A1" s="32" t="s">
        <v>134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2.75">
      <c r="A4" s="88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3.5" thickBot="1">
      <c r="A5" s="86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3.5" thickBot="1">
      <c r="A6" s="19"/>
      <c r="B6" s="20">
        <v>8</v>
      </c>
      <c r="C6" s="20"/>
      <c r="D6" s="20"/>
      <c r="E6" s="20"/>
      <c r="F6" s="68" t="s">
        <v>23</v>
      </c>
      <c r="G6" s="84" t="s">
        <v>1</v>
      </c>
      <c r="H6" s="84"/>
      <c r="I6" s="84"/>
      <c r="J6" s="84"/>
      <c r="K6" s="84"/>
      <c r="L6" s="84" t="s">
        <v>133</v>
      </c>
      <c r="M6" s="84"/>
      <c r="N6" s="83" t="s">
        <v>132</v>
      </c>
      <c r="O6" s="83"/>
      <c r="P6" s="83"/>
      <c r="Q6" s="83"/>
      <c r="R6" s="83"/>
      <c r="S6" s="82" t="s">
        <v>25</v>
      </c>
    </row>
    <row r="7" spans="1:19" ht="55.5">
      <c r="A7" s="81" t="s">
        <v>3</v>
      </c>
      <c r="B7" s="80" t="s">
        <v>4</v>
      </c>
      <c r="C7" s="80" t="s">
        <v>5</v>
      </c>
      <c r="D7" s="80" t="s">
        <v>6</v>
      </c>
      <c r="E7" s="80" t="s">
        <v>7</v>
      </c>
      <c r="F7" s="79" t="s">
        <v>8</v>
      </c>
      <c r="G7" s="78" t="str">
        <f>CONCATENATE(TEXT(VALUE(LEFT(F7,FIND(".",F7)-1))+1,0),". futam")</f>
        <v>2. futam</v>
      </c>
      <c r="H7" s="78" t="str">
        <f>CONCATENATE(TEXT(VALUE(LEFT(G7,FIND(".",G7)-1))+1,0),". futam")</f>
        <v>3. futam</v>
      </c>
      <c r="I7" s="78" t="str">
        <f>CONCATENATE(TEXT(VALUE(LEFT(H7,FIND(".",H7)-1))+1,0),". futam")</f>
        <v>4. futam</v>
      </c>
      <c r="J7" s="78" t="str">
        <f>CONCATENATE(TEXT(VALUE(LEFT(I7,FIND(".",I7)-1))+1,0),". futam")</f>
        <v>5. futam</v>
      </c>
      <c r="K7" s="78" t="str">
        <f>CONCATENATE(TEXT(VALUE(LEFT(J7,FIND(".",J7)-1))+1,0),". futam")</f>
        <v>6. futam</v>
      </c>
      <c r="L7" s="79" t="str">
        <f>CONCATENATE(TEXT(VALUE(LEFT(K7,FIND(".",K7)-1))+1,0),". futam")</f>
        <v>7. futam</v>
      </c>
      <c r="M7" s="79" t="str">
        <f>CONCATENATE(TEXT(VALUE(LEFT(L7,FIND(".",L7)-1))+1,0),". futam")</f>
        <v>8. futam</v>
      </c>
      <c r="N7" s="78" t="str">
        <f>CONCATENATE(TEXT(VALUE(LEFT(M7,FIND(".",M7)-1))+1,0),". futam")</f>
        <v>9. futam</v>
      </c>
      <c r="O7" s="78" t="str">
        <f>CONCATENATE(TEXT(VALUE(LEFT(N7,FIND(".",N7)-1))+1,0),". futam")</f>
        <v>10. futam</v>
      </c>
      <c r="P7" s="78" t="str">
        <f>CONCATENATE(TEXT(VALUE(LEFT(O7,FIND(".",O7)-1))+1,0),". futam")</f>
        <v>11. futam</v>
      </c>
      <c r="Q7" s="78" t="str">
        <f>CONCATENATE(TEXT(VALUE(LEFT(P7,FIND(".",P7)-1))+1,0),". futam")</f>
        <v>12. futam</v>
      </c>
      <c r="R7" s="78" t="str">
        <f>CONCATENATE(TEXT(VALUE(LEFT(Q7,FIND(".",Q7)-1))+1,0),". futam")</f>
        <v>13. futam</v>
      </c>
      <c r="S7" s="77" t="str">
        <f>CONCATENATE(TEXT(VALUE(LEFT(R7,FIND(".",R7)-1))+1,0),". futam")</f>
        <v>14. futam</v>
      </c>
    </row>
    <row r="8" spans="1:19" ht="12.75">
      <c r="A8" s="73" t="s">
        <v>110</v>
      </c>
      <c r="B8" s="5" t="s">
        <v>131</v>
      </c>
      <c r="C8" s="5" t="s">
        <v>130</v>
      </c>
      <c r="D8" s="5" t="s">
        <v>129</v>
      </c>
      <c r="E8" s="6">
        <f>SUM(M8:S8,K8,G8:I8)</f>
        <v>18</v>
      </c>
      <c r="F8" s="7">
        <f>$B$6</f>
        <v>8</v>
      </c>
      <c r="G8" s="6">
        <v>3</v>
      </c>
      <c r="H8" s="6">
        <v>2</v>
      </c>
      <c r="I8" s="6">
        <v>1</v>
      </c>
      <c r="J8" s="7">
        <f>$B$6</f>
        <v>8</v>
      </c>
      <c r="K8" s="6">
        <v>3</v>
      </c>
      <c r="L8" s="76">
        <v>4</v>
      </c>
      <c r="M8" s="11">
        <v>2</v>
      </c>
      <c r="N8" s="6">
        <v>1</v>
      </c>
      <c r="O8" s="6">
        <v>1</v>
      </c>
      <c r="P8" s="6">
        <v>2</v>
      </c>
      <c r="Q8" s="6">
        <v>1</v>
      </c>
      <c r="R8" s="6">
        <v>1</v>
      </c>
      <c r="S8" s="75">
        <v>1</v>
      </c>
    </row>
    <row r="9" spans="1:19" ht="12.75">
      <c r="A9" s="73" t="s">
        <v>107</v>
      </c>
      <c r="B9" s="5" t="s">
        <v>128</v>
      </c>
      <c r="C9" s="5" t="s">
        <v>127</v>
      </c>
      <c r="D9" s="5" t="s">
        <v>126</v>
      </c>
      <c r="E9" s="5">
        <f>SUM(F9:G9,J9,L9:S9)</f>
        <v>21</v>
      </c>
      <c r="F9" s="5">
        <v>1</v>
      </c>
      <c r="G9" s="6">
        <v>2</v>
      </c>
      <c r="H9" s="7">
        <v>4</v>
      </c>
      <c r="I9" s="7">
        <v>4</v>
      </c>
      <c r="J9" s="6">
        <v>2</v>
      </c>
      <c r="K9" s="7">
        <v>4</v>
      </c>
      <c r="L9" s="6">
        <v>3</v>
      </c>
      <c r="M9" s="6">
        <v>1</v>
      </c>
      <c r="N9" s="6">
        <v>2</v>
      </c>
      <c r="O9" s="6">
        <v>2</v>
      </c>
      <c r="P9" s="6">
        <v>1</v>
      </c>
      <c r="Q9" s="6">
        <v>2</v>
      </c>
      <c r="R9" s="6">
        <v>2</v>
      </c>
      <c r="S9" s="75">
        <v>3</v>
      </c>
    </row>
    <row r="10" spans="1:19" ht="12.75">
      <c r="A10" s="73" t="s">
        <v>104</v>
      </c>
      <c r="B10" s="5" t="s">
        <v>125</v>
      </c>
      <c r="C10" s="5" t="s">
        <v>124</v>
      </c>
      <c r="D10" s="5" t="s">
        <v>76</v>
      </c>
      <c r="E10" s="6">
        <f>SUM(F10:O10,S10)</f>
        <v>33</v>
      </c>
      <c r="F10" s="6">
        <f>$B$6</f>
        <v>8</v>
      </c>
      <c r="G10" s="6">
        <v>1</v>
      </c>
      <c r="H10" s="6">
        <v>1</v>
      </c>
      <c r="I10" s="6">
        <v>3</v>
      </c>
      <c r="J10" s="6">
        <v>1</v>
      </c>
      <c r="K10" s="6">
        <v>1</v>
      </c>
      <c r="L10" s="6">
        <v>2</v>
      </c>
      <c r="M10" s="6">
        <v>3</v>
      </c>
      <c r="N10" s="6">
        <v>3</v>
      </c>
      <c r="O10" s="6">
        <f>$B$6</f>
        <v>8</v>
      </c>
      <c r="P10" s="7">
        <f>$B$6</f>
        <v>8</v>
      </c>
      <c r="Q10" s="7">
        <f>$B$6</f>
        <v>8</v>
      </c>
      <c r="R10" s="7">
        <f>$B$6</f>
        <v>8</v>
      </c>
      <c r="S10" s="75">
        <v>2</v>
      </c>
    </row>
    <row r="11" spans="1:19" ht="12.75">
      <c r="A11" s="73" t="s">
        <v>100</v>
      </c>
      <c r="B11" s="5" t="s">
        <v>123</v>
      </c>
      <c r="C11" s="5" t="s">
        <v>122</v>
      </c>
      <c r="D11" s="5" t="s">
        <v>119</v>
      </c>
      <c r="E11" s="5">
        <f>SUM(F11:J11,M11:R11)</f>
        <v>44</v>
      </c>
      <c r="F11" s="5">
        <v>3</v>
      </c>
      <c r="G11" s="6">
        <v>5</v>
      </c>
      <c r="H11" s="6">
        <v>5</v>
      </c>
      <c r="I11" s="6">
        <v>5</v>
      </c>
      <c r="J11" s="6">
        <v>4</v>
      </c>
      <c r="K11" s="7">
        <v>5</v>
      </c>
      <c r="L11" s="7">
        <v>6</v>
      </c>
      <c r="M11" s="6">
        <v>4</v>
      </c>
      <c r="N11" s="6">
        <v>4</v>
      </c>
      <c r="O11" s="6">
        <v>4</v>
      </c>
      <c r="P11" s="6">
        <v>3</v>
      </c>
      <c r="Q11" s="6">
        <v>3</v>
      </c>
      <c r="R11" s="6">
        <v>4</v>
      </c>
      <c r="S11" s="23">
        <f>$B$6</f>
        <v>8</v>
      </c>
    </row>
    <row r="12" spans="1:19" ht="12.75">
      <c r="A12" s="73" t="s">
        <v>97</v>
      </c>
      <c r="B12" s="5" t="s">
        <v>121</v>
      </c>
      <c r="C12" s="5" t="s">
        <v>120</v>
      </c>
      <c r="D12" s="5" t="s">
        <v>119</v>
      </c>
      <c r="E12" s="5">
        <f>SUM(F12:P12)</f>
        <v>46</v>
      </c>
      <c r="F12" s="5">
        <v>2</v>
      </c>
      <c r="G12" s="6">
        <v>4</v>
      </c>
      <c r="H12" s="6">
        <v>3</v>
      </c>
      <c r="I12" s="6">
        <v>2</v>
      </c>
      <c r="J12" s="6">
        <v>3</v>
      </c>
      <c r="K12" s="6">
        <v>2</v>
      </c>
      <c r="L12" s="6">
        <v>1</v>
      </c>
      <c r="M12" s="6">
        <v>5</v>
      </c>
      <c r="N12" s="6">
        <f>$B$6</f>
        <v>8</v>
      </c>
      <c r="O12" s="6">
        <f>$B$6</f>
        <v>8</v>
      </c>
      <c r="P12" s="6">
        <f>$B$6</f>
        <v>8</v>
      </c>
      <c r="Q12" s="7">
        <f>$B$6</f>
        <v>8</v>
      </c>
      <c r="R12" s="7">
        <f>$B$6</f>
        <v>8</v>
      </c>
      <c r="S12" s="23">
        <f>$B$6</f>
        <v>8</v>
      </c>
    </row>
    <row r="13" spans="1:19" ht="12.75">
      <c r="A13" s="73" t="s">
        <v>93</v>
      </c>
      <c r="B13" s="5" t="s">
        <v>118</v>
      </c>
      <c r="C13" s="5" t="s">
        <v>117</v>
      </c>
      <c r="D13" s="5" t="s">
        <v>114</v>
      </c>
      <c r="E13" s="5">
        <f>SUM(F13:J13,L13,N13:R13)</f>
        <v>53</v>
      </c>
      <c r="F13" s="5">
        <v>4</v>
      </c>
      <c r="G13" s="6">
        <v>6</v>
      </c>
      <c r="H13" s="6">
        <v>7</v>
      </c>
      <c r="I13" s="6">
        <v>6</v>
      </c>
      <c r="J13" s="6">
        <v>6</v>
      </c>
      <c r="K13" s="7">
        <f>$B$6</f>
        <v>8</v>
      </c>
      <c r="L13" s="55">
        <v>5</v>
      </c>
      <c r="M13" s="7">
        <f>$B$6</f>
        <v>8</v>
      </c>
      <c r="N13" s="6">
        <v>5</v>
      </c>
      <c r="O13" s="6">
        <v>3</v>
      </c>
      <c r="P13" s="6">
        <v>4</v>
      </c>
      <c r="Q13" s="6">
        <v>4</v>
      </c>
      <c r="R13" s="6">
        <v>3</v>
      </c>
      <c r="S13" s="23">
        <f>$B$6</f>
        <v>8</v>
      </c>
    </row>
    <row r="14" spans="1:19" ht="13.5" thickBot="1">
      <c r="A14" s="71" t="s">
        <v>90</v>
      </c>
      <c r="B14" s="24" t="s">
        <v>116</v>
      </c>
      <c r="C14" s="24" t="s">
        <v>115</v>
      </c>
      <c r="D14" s="24" t="s">
        <v>114</v>
      </c>
      <c r="E14" s="24">
        <f>SUM(F14:P14)</f>
        <v>76</v>
      </c>
      <c r="F14" s="24">
        <v>5</v>
      </c>
      <c r="G14" s="26">
        <v>7</v>
      </c>
      <c r="H14" s="26">
        <v>6</v>
      </c>
      <c r="I14" s="26">
        <v>7</v>
      </c>
      <c r="J14" s="26">
        <v>5</v>
      </c>
      <c r="K14" s="26">
        <v>6</v>
      </c>
      <c r="L14" s="26">
        <f>$B$6</f>
        <v>8</v>
      </c>
      <c r="M14" s="26">
        <f>$B$6</f>
        <v>8</v>
      </c>
      <c r="N14" s="26">
        <f>$B$6</f>
        <v>8</v>
      </c>
      <c r="O14" s="26">
        <f>$B$6</f>
        <v>8</v>
      </c>
      <c r="P14" s="26">
        <f>$B$6</f>
        <v>8</v>
      </c>
      <c r="Q14" s="27">
        <f>$B$6</f>
        <v>8</v>
      </c>
      <c r="R14" s="27">
        <f>$B$6</f>
        <v>8</v>
      </c>
      <c r="S14" s="50">
        <f>$B$6</f>
        <v>8</v>
      </c>
    </row>
    <row r="15" spans="2:12" ht="12.75">
      <c r="B15" s="8"/>
      <c r="C15" s="8"/>
      <c r="D15" s="8" t="s">
        <v>113</v>
      </c>
      <c r="E15" s="8"/>
      <c r="F15" s="11"/>
      <c r="G15" s="11"/>
      <c r="H15" s="11"/>
      <c r="I15" s="11"/>
      <c r="J15" s="11"/>
      <c r="K15" s="9"/>
      <c r="L15" s="9"/>
    </row>
  </sheetData>
  <sheetProtection/>
  <mergeCells count="4">
    <mergeCell ref="G6:K6"/>
    <mergeCell ref="L6:M6"/>
    <mergeCell ref="N6:R6"/>
    <mergeCell ref="A1:S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25"/>
    </sheetView>
  </sheetViews>
  <sheetFormatPr defaultColWidth="9.140625" defaultRowHeight="12.75"/>
  <sheetData>
    <row r="1" spans="1:11" ht="12.75">
      <c r="A1" s="32" t="s">
        <v>135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13.5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12.75">
      <c r="A6" s="19"/>
      <c r="B6" s="20">
        <v>15</v>
      </c>
      <c r="C6" s="20"/>
      <c r="D6" s="20"/>
      <c r="E6" s="20"/>
      <c r="F6" s="90" t="s">
        <v>23</v>
      </c>
      <c r="G6" s="43" t="s">
        <v>136</v>
      </c>
      <c r="H6" s="43"/>
      <c r="I6" s="43"/>
      <c r="J6" s="43"/>
      <c r="K6" s="91"/>
    </row>
    <row r="7" spans="1:11" ht="55.5">
      <c r="A7" s="2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137</v>
      </c>
      <c r="G7" s="1" t="s">
        <v>138</v>
      </c>
      <c r="H7" s="1" t="s">
        <v>139</v>
      </c>
      <c r="I7" s="1" t="s">
        <v>140</v>
      </c>
      <c r="J7" s="1" t="s">
        <v>141</v>
      </c>
      <c r="K7" s="92" t="s">
        <v>142</v>
      </c>
    </row>
    <row r="8" spans="1:11" ht="12.75">
      <c r="A8" s="54" t="s">
        <v>110</v>
      </c>
      <c r="B8" s="5" t="s">
        <v>143</v>
      </c>
      <c r="C8" s="5" t="s">
        <v>124</v>
      </c>
      <c r="D8" s="5" t="s">
        <v>76</v>
      </c>
      <c r="E8" s="6">
        <f>SUM(G8:K8)</f>
        <v>9</v>
      </c>
      <c r="F8" s="93">
        <f>$B$6</f>
        <v>15</v>
      </c>
      <c r="G8" s="6">
        <v>3</v>
      </c>
      <c r="H8" s="94">
        <v>2</v>
      </c>
      <c r="I8" s="94">
        <v>1</v>
      </c>
      <c r="J8" s="94">
        <v>1</v>
      </c>
      <c r="K8" s="95">
        <v>2</v>
      </c>
    </row>
    <row r="9" spans="1:11" ht="12.75">
      <c r="A9" s="54" t="s">
        <v>107</v>
      </c>
      <c r="B9" s="5" t="s">
        <v>144</v>
      </c>
      <c r="C9" s="5" t="s">
        <v>145</v>
      </c>
      <c r="D9" s="5" t="s">
        <v>29</v>
      </c>
      <c r="E9" s="6">
        <v>11</v>
      </c>
      <c r="F9" s="94">
        <v>5</v>
      </c>
      <c r="G9" s="94">
        <v>1</v>
      </c>
      <c r="H9" s="94">
        <v>1</v>
      </c>
      <c r="I9" s="93">
        <f>$B$6</f>
        <v>15</v>
      </c>
      <c r="J9" s="94">
        <v>3</v>
      </c>
      <c r="K9" s="95">
        <v>1</v>
      </c>
    </row>
    <row r="10" spans="1:11" ht="12.75">
      <c r="A10" s="54" t="s">
        <v>104</v>
      </c>
      <c r="B10" s="5" t="s">
        <v>146</v>
      </c>
      <c r="C10" s="5" t="s">
        <v>147</v>
      </c>
      <c r="D10" s="5" t="s">
        <v>29</v>
      </c>
      <c r="E10" s="6">
        <f>SUM(G10:K10)</f>
        <v>18</v>
      </c>
      <c r="F10" s="93">
        <f>$B$6</f>
        <v>15</v>
      </c>
      <c r="G10" s="94">
        <v>4</v>
      </c>
      <c r="H10" s="94">
        <v>5</v>
      </c>
      <c r="I10" s="94">
        <v>3</v>
      </c>
      <c r="J10" s="94">
        <v>2</v>
      </c>
      <c r="K10" s="95">
        <v>4</v>
      </c>
    </row>
    <row r="11" spans="1:11" ht="12.75">
      <c r="A11" s="54" t="s">
        <v>100</v>
      </c>
      <c r="B11" s="5" t="s">
        <v>148</v>
      </c>
      <c r="C11" s="5" t="s">
        <v>149</v>
      </c>
      <c r="D11" s="5" t="s">
        <v>30</v>
      </c>
      <c r="E11" s="6">
        <f>SUM(G11:K11)</f>
        <v>23</v>
      </c>
      <c r="F11" s="93">
        <f>$B$6</f>
        <v>15</v>
      </c>
      <c r="G11" s="94">
        <v>6</v>
      </c>
      <c r="H11" s="94">
        <v>6</v>
      </c>
      <c r="I11" s="94">
        <v>2</v>
      </c>
      <c r="J11" s="94">
        <v>4</v>
      </c>
      <c r="K11" s="95">
        <v>5</v>
      </c>
    </row>
    <row r="12" spans="1:11" ht="12.75">
      <c r="A12" s="54" t="s">
        <v>97</v>
      </c>
      <c r="B12" s="5" t="s">
        <v>150</v>
      </c>
      <c r="C12" s="5" t="s">
        <v>151</v>
      </c>
      <c r="D12" s="5" t="s">
        <v>152</v>
      </c>
      <c r="E12" s="6">
        <v>25</v>
      </c>
      <c r="F12" s="94">
        <v>2</v>
      </c>
      <c r="G12" s="93">
        <f>$B$6</f>
        <v>15</v>
      </c>
      <c r="H12" s="94">
        <v>8</v>
      </c>
      <c r="I12" s="94">
        <v>4</v>
      </c>
      <c r="J12" s="94">
        <v>5</v>
      </c>
      <c r="K12" s="95">
        <v>6</v>
      </c>
    </row>
    <row r="13" spans="1:11" ht="12.75">
      <c r="A13" s="54" t="s">
        <v>93</v>
      </c>
      <c r="B13" s="5" t="s">
        <v>68</v>
      </c>
      <c r="C13" s="5" t="s">
        <v>18</v>
      </c>
      <c r="D13" s="5" t="s">
        <v>30</v>
      </c>
      <c r="E13" s="6">
        <f>SUM(G13:K13)</f>
        <v>28</v>
      </c>
      <c r="F13" s="93">
        <f>$B$6</f>
        <v>15</v>
      </c>
      <c r="G13" s="94">
        <v>5</v>
      </c>
      <c r="H13" s="94">
        <v>4</v>
      </c>
      <c r="I13" s="94">
        <v>6</v>
      </c>
      <c r="J13" s="94">
        <v>6</v>
      </c>
      <c r="K13" s="95">
        <v>7</v>
      </c>
    </row>
    <row r="14" spans="1:11" ht="12.75">
      <c r="A14" s="54" t="s">
        <v>90</v>
      </c>
      <c r="B14" s="5" t="s">
        <v>153</v>
      </c>
      <c r="C14" s="5" t="s">
        <v>154</v>
      </c>
      <c r="D14" s="5" t="s">
        <v>155</v>
      </c>
      <c r="E14" s="6">
        <v>29</v>
      </c>
      <c r="F14" s="94">
        <v>4</v>
      </c>
      <c r="G14" s="94">
        <v>7</v>
      </c>
      <c r="H14" s="93">
        <f>$B$6</f>
        <v>15</v>
      </c>
      <c r="I14" s="94">
        <v>7</v>
      </c>
      <c r="J14" s="94">
        <v>8</v>
      </c>
      <c r="K14" s="95">
        <v>3</v>
      </c>
    </row>
    <row r="15" spans="1:11" ht="12.75">
      <c r="A15" s="54" t="s">
        <v>87</v>
      </c>
      <c r="B15" s="5" t="s">
        <v>156</v>
      </c>
      <c r="C15" s="5" t="s">
        <v>157</v>
      </c>
      <c r="D15" s="5" t="s">
        <v>155</v>
      </c>
      <c r="E15" s="6">
        <f>SUM(G15:J15,F15)</f>
        <v>47</v>
      </c>
      <c r="F15" s="55">
        <v>3</v>
      </c>
      <c r="G15" s="94">
        <v>11</v>
      </c>
      <c r="H15" s="94">
        <v>3</v>
      </c>
      <c r="I15" s="94">
        <f>$B$6</f>
        <v>15</v>
      </c>
      <c r="J15" s="94">
        <f>$B$6</f>
        <v>15</v>
      </c>
      <c r="K15" s="96">
        <f>$B$6</f>
        <v>15</v>
      </c>
    </row>
    <row r="16" spans="1:11" ht="12.75">
      <c r="A16" s="54" t="s">
        <v>83</v>
      </c>
      <c r="B16" s="5" t="s">
        <v>9</v>
      </c>
      <c r="C16" s="5" t="s">
        <v>10</v>
      </c>
      <c r="D16" s="5" t="s">
        <v>27</v>
      </c>
      <c r="E16" s="6">
        <f>SUM(G16:J16,F16)</f>
        <v>48</v>
      </c>
      <c r="F16" s="55">
        <v>1</v>
      </c>
      <c r="G16" s="94">
        <v>2</v>
      </c>
      <c r="H16" s="94">
        <f>$B$6</f>
        <v>15</v>
      </c>
      <c r="I16" s="94">
        <f>$B$6</f>
        <v>15</v>
      </c>
      <c r="J16" s="94">
        <f>$B$6</f>
        <v>15</v>
      </c>
      <c r="K16" s="96">
        <f>$B$6</f>
        <v>15</v>
      </c>
    </row>
    <row r="17" spans="1:11" ht="12.75">
      <c r="A17" s="54" t="s">
        <v>79</v>
      </c>
      <c r="B17" s="5" t="s">
        <v>158</v>
      </c>
      <c r="C17" s="5" t="s">
        <v>159</v>
      </c>
      <c r="D17" s="5" t="s">
        <v>29</v>
      </c>
      <c r="E17" s="6">
        <f>SUM(G17:K17)</f>
        <v>48</v>
      </c>
      <c r="F17" s="93">
        <f>$B$6</f>
        <v>15</v>
      </c>
      <c r="G17" s="94">
        <v>9</v>
      </c>
      <c r="H17" s="94">
        <f>$B$6</f>
        <v>15</v>
      </c>
      <c r="I17" s="94">
        <v>8</v>
      </c>
      <c r="J17" s="94">
        <v>7</v>
      </c>
      <c r="K17" s="95">
        <v>9</v>
      </c>
    </row>
    <row r="18" spans="1:11" ht="12.75">
      <c r="A18" s="54" t="s">
        <v>75</v>
      </c>
      <c r="B18" s="5" t="s">
        <v>118</v>
      </c>
      <c r="C18" s="5" t="s">
        <v>117</v>
      </c>
      <c r="D18" s="5" t="s">
        <v>30</v>
      </c>
      <c r="E18" s="6">
        <f>SUM(G18:K18)</f>
        <v>50</v>
      </c>
      <c r="F18" s="93">
        <f>$B$6</f>
        <v>15</v>
      </c>
      <c r="G18" s="94">
        <v>8</v>
      </c>
      <c r="H18" s="94">
        <v>7</v>
      </c>
      <c r="I18" s="94">
        <v>5</v>
      </c>
      <c r="J18" s="94">
        <f>$B$6</f>
        <v>15</v>
      </c>
      <c r="K18" s="95">
        <f>$B$6</f>
        <v>15</v>
      </c>
    </row>
    <row r="19" spans="1:11" ht="12.75">
      <c r="A19" s="54" t="s">
        <v>160</v>
      </c>
      <c r="B19" s="5" t="s">
        <v>161</v>
      </c>
      <c r="C19" s="5" t="s">
        <v>162</v>
      </c>
      <c r="D19" s="5" t="s">
        <v>155</v>
      </c>
      <c r="E19" s="6">
        <f>SUM(G19:K19)</f>
        <v>57</v>
      </c>
      <c r="F19" s="93">
        <f>$B$6</f>
        <v>15</v>
      </c>
      <c r="G19" s="94">
        <f>$B$6</f>
        <v>15</v>
      </c>
      <c r="H19" s="94">
        <f>$B$6</f>
        <v>15</v>
      </c>
      <c r="I19" s="94">
        <v>10</v>
      </c>
      <c r="J19" s="94">
        <v>9</v>
      </c>
      <c r="K19" s="95">
        <v>8</v>
      </c>
    </row>
    <row r="20" spans="1:11" ht="12.75">
      <c r="A20" s="54" t="s">
        <v>163</v>
      </c>
      <c r="B20" s="5" t="s">
        <v>164</v>
      </c>
      <c r="C20" s="5" t="s">
        <v>165</v>
      </c>
      <c r="D20" s="5" t="s">
        <v>166</v>
      </c>
      <c r="E20" s="6">
        <f>SUM(G20:K20)</f>
        <v>69</v>
      </c>
      <c r="F20" s="93">
        <f>$B$6</f>
        <v>15</v>
      </c>
      <c r="G20" s="94">
        <f>$B$6</f>
        <v>15</v>
      </c>
      <c r="H20" s="94">
        <f>$B$6</f>
        <v>15</v>
      </c>
      <c r="I20" s="94">
        <v>9</v>
      </c>
      <c r="J20" s="94">
        <f>$B$6</f>
        <v>15</v>
      </c>
      <c r="K20" s="95">
        <f>$B$6</f>
        <v>15</v>
      </c>
    </row>
    <row r="21" spans="1:11" ht="12.75">
      <c r="A21" s="54" t="s">
        <v>167</v>
      </c>
      <c r="B21" s="5" t="s">
        <v>168</v>
      </c>
      <c r="C21" s="5" t="s">
        <v>169</v>
      </c>
      <c r="D21" s="5" t="s">
        <v>155</v>
      </c>
      <c r="E21" s="6">
        <f>SUM(G21:K21)</f>
        <v>70</v>
      </c>
      <c r="F21" s="93">
        <f>$B$6</f>
        <v>15</v>
      </c>
      <c r="G21" s="94">
        <v>10</v>
      </c>
      <c r="H21" s="94">
        <f>$B$6</f>
        <v>15</v>
      </c>
      <c r="I21" s="94">
        <f>$B$6</f>
        <v>15</v>
      </c>
      <c r="J21" s="94">
        <f>$B$6</f>
        <v>15</v>
      </c>
      <c r="K21" s="95">
        <f>$B$6</f>
        <v>15</v>
      </c>
    </row>
    <row r="22" spans="1:11" ht="12.75">
      <c r="A22" s="97"/>
      <c r="B22" s="98" t="s">
        <v>131</v>
      </c>
      <c r="C22" s="98" t="s">
        <v>130</v>
      </c>
      <c r="D22" s="98" t="s">
        <v>170</v>
      </c>
      <c r="E22" s="99"/>
      <c r="F22" s="94">
        <f>$B$6</f>
        <v>15</v>
      </c>
      <c r="G22" s="100">
        <f>$B$6</f>
        <v>15</v>
      </c>
      <c r="H22" s="100">
        <f>$B$6</f>
        <v>15</v>
      </c>
      <c r="I22" s="100">
        <f>$B$6</f>
        <v>15</v>
      </c>
      <c r="J22" s="100">
        <f>$B$6</f>
        <v>15</v>
      </c>
      <c r="K22" s="101">
        <f>$B$6</f>
        <v>15</v>
      </c>
    </row>
    <row r="23" spans="1:11" ht="12.75">
      <c r="A23" s="97"/>
      <c r="B23" s="98" t="s">
        <v>78</v>
      </c>
      <c r="C23" s="98" t="s">
        <v>171</v>
      </c>
      <c r="D23" s="98" t="s">
        <v>76</v>
      </c>
      <c r="E23" s="99"/>
      <c r="F23" s="94">
        <f>$B$6</f>
        <v>15</v>
      </c>
      <c r="G23" s="100">
        <f>$B$6</f>
        <v>15</v>
      </c>
      <c r="H23" s="100">
        <f>$B$6</f>
        <v>15</v>
      </c>
      <c r="I23" s="100">
        <f>$B$6</f>
        <v>15</v>
      </c>
      <c r="J23" s="100">
        <f>$B$6</f>
        <v>15</v>
      </c>
      <c r="K23" s="101">
        <f>$B$6</f>
        <v>15</v>
      </c>
    </row>
    <row r="24" spans="1:11" ht="13.5" thickBot="1">
      <c r="A24" s="102"/>
      <c r="B24" s="103" t="s">
        <v>103</v>
      </c>
      <c r="C24" s="103" t="s">
        <v>102</v>
      </c>
      <c r="D24" s="103" t="s">
        <v>101</v>
      </c>
      <c r="E24" s="104"/>
      <c r="F24" s="105">
        <f>$B$6</f>
        <v>15</v>
      </c>
      <c r="G24" s="106">
        <f>$B$6</f>
        <v>15</v>
      </c>
      <c r="H24" s="106">
        <f>$B$6</f>
        <v>15</v>
      </c>
      <c r="I24" s="106">
        <f>$B$6</f>
        <v>15</v>
      </c>
      <c r="J24" s="106">
        <f>$B$6</f>
        <v>15</v>
      </c>
      <c r="K24" s="107">
        <f>$B$6</f>
        <v>15</v>
      </c>
    </row>
    <row r="25" spans="4:6" ht="12.75">
      <c r="D25" s="108" t="s">
        <v>172</v>
      </c>
      <c r="F25" s="44"/>
    </row>
  </sheetData>
  <sheetProtection/>
  <mergeCells count="2">
    <mergeCell ref="G6:K6"/>
    <mergeCell ref="A1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5" sqref="A25:E36"/>
    </sheetView>
  </sheetViews>
  <sheetFormatPr defaultColWidth="9.140625" defaultRowHeight="12.75"/>
  <sheetData>
    <row r="1" spans="1:5" ht="12.75">
      <c r="A1" s="32" t="s">
        <v>173</v>
      </c>
      <c r="B1" s="33"/>
      <c r="C1" s="33"/>
      <c r="D1" s="33"/>
      <c r="E1" s="34"/>
    </row>
    <row r="2" spans="1:5" ht="12.75">
      <c r="A2" s="35"/>
      <c r="B2" s="36"/>
      <c r="C2" s="36"/>
      <c r="D2" s="36"/>
      <c r="E2" s="37"/>
    </row>
    <row r="3" spans="1:5" ht="12.75">
      <c r="A3" s="35"/>
      <c r="B3" s="36"/>
      <c r="C3" s="36"/>
      <c r="D3" s="36"/>
      <c r="E3" s="37"/>
    </row>
    <row r="4" spans="1:5" ht="12.75">
      <c r="A4" s="35"/>
      <c r="B4" s="36"/>
      <c r="C4" s="36"/>
      <c r="D4" s="36"/>
      <c r="E4" s="37"/>
    </row>
    <row r="5" spans="1:5" ht="13.5" thickBot="1">
      <c r="A5" s="38"/>
      <c r="B5" s="39"/>
      <c r="C5" s="39"/>
      <c r="D5" s="39"/>
      <c r="E5" s="40"/>
    </row>
    <row r="6" spans="1:5" ht="12.75">
      <c r="A6" s="109" t="s">
        <v>174</v>
      </c>
      <c r="B6" s="110"/>
      <c r="C6" s="110"/>
      <c r="D6" s="110"/>
      <c r="E6" s="110"/>
    </row>
    <row r="7" spans="1:6" ht="56.25" thickBot="1">
      <c r="A7" s="21" t="s">
        <v>3</v>
      </c>
      <c r="B7" s="111" t="s">
        <v>4</v>
      </c>
      <c r="C7" s="111" t="s">
        <v>5</v>
      </c>
      <c r="D7" s="111" t="s">
        <v>6</v>
      </c>
      <c r="E7" s="111" t="s">
        <v>7</v>
      </c>
      <c r="F7" s="112"/>
    </row>
    <row r="8" spans="1:6" ht="12.75">
      <c r="A8" s="63" t="s">
        <v>110</v>
      </c>
      <c r="B8" s="113" t="s">
        <v>175</v>
      </c>
      <c r="C8" s="114" t="s">
        <v>176</v>
      </c>
      <c r="D8" s="114" t="s">
        <v>72</v>
      </c>
      <c r="E8" s="115">
        <v>26</v>
      </c>
      <c r="F8" s="116" t="s">
        <v>177</v>
      </c>
    </row>
    <row r="9" spans="1:6" ht="12.75">
      <c r="A9" s="63" t="s">
        <v>107</v>
      </c>
      <c r="B9" s="117" t="s">
        <v>178</v>
      </c>
      <c r="C9" s="6" t="s">
        <v>179</v>
      </c>
      <c r="D9" s="6" t="s">
        <v>114</v>
      </c>
      <c r="E9" s="53">
        <v>24</v>
      </c>
      <c r="F9" s="116" t="s">
        <v>177</v>
      </c>
    </row>
    <row r="10" spans="1:6" ht="12.75">
      <c r="A10" s="63" t="s">
        <v>104</v>
      </c>
      <c r="B10" s="117" t="s">
        <v>180</v>
      </c>
      <c r="C10" s="6" t="s">
        <v>181</v>
      </c>
      <c r="D10" s="6" t="s">
        <v>72</v>
      </c>
      <c r="E10" s="53">
        <v>20</v>
      </c>
      <c r="F10" s="116" t="s">
        <v>177</v>
      </c>
    </row>
    <row r="11" spans="1:6" ht="13.5" thickBot="1">
      <c r="A11" s="63" t="s">
        <v>100</v>
      </c>
      <c r="B11" s="118" t="s">
        <v>182</v>
      </c>
      <c r="C11" s="26" t="s">
        <v>183</v>
      </c>
      <c r="D11" s="6" t="s">
        <v>72</v>
      </c>
      <c r="E11" s="28">
        <v>12</v>
      </c>
      <c r="F11" s="116" t="s">
        <v>177</v>
      </c>
    </row>
    <row r="12" spans="1:6" ht="12.75">
      <c r="A12" s="54" t="s">
        <v>97</v>
      </c>
      <c r="B12" s="119" t="s">
        <v>184</v>
      </c>
      <c r="C12" s="119" t="s">
        <v>185</v>
      </c>
      <c r="D12" s="119" t="s">
        <v>72</v>
      </c>
      <c r="E12" s="119">
        <v>27</v>
      </c>
      <c r="F12" s="116" t="s">
        <v>186</v>
      </c>
    </row>
    <row r="13" spans="1:6" ht="12.75">
      <c r="A13" s="54" t="s">
        <v>97</v>
      </c>
      <c r="B13" s="120" t="s">
        <v>187</v>
      </c>
      <c r="C13" s="120" t="s">
        <v>188</v>
      </c>
      <c r="D13" s="120" t="s">
        <v>72</v>
      </c>
      <c r="E13" s="120">
        <v>22</v>
      </c>
      <c r="F13" s="116" t="s">
        <v>186</v>
      </c>
    </row>
    <row r="14" spans="1:6" ht="12.75">
      <c r="A14" s="54" t="s">
        <v>97</v>
      </c>
      <c r="B14" s="120" t="s">
        <v>189</v>
      </c>
      <c r="C14" s="120" t="s">
        <v>190</v>
      </c>
      <c r="D14" s="120" t="s">
        <v>191</v>
      </c>
      <c r="E14" s="120">
        <v>19</v>
      </c>
      <c r="F14" s="116" t="s">
        <v>186</v>
      </c>
    </row>
    <row r="15" spans="1:6" ht="12.75">
      <c r="A15" s="54" t="s">
        <v>97</v>
      </c>
      <c r="B15" s="120" t="s">
        <v>192</v>
      </c>
      <c r="C15" s="120" t="s">
        <v>193</v>
      </c>
      <c r="D15" s="120" t="s">
        <v>72</v>
      </c>
      <c r="E15" s="120">
        <v>22</v>
      </c>
      <c r="F15" s="116" t="s">
        <v>186</v>
      </c>
    </row>
    <row r="16" spans="1:6" ht="12.75">
      <c r="A16" s="54" t="s">
        <v>83</v>
      </c>
      <c r="B16" s="5" t="s">
        <v>194</v>
      </c>
      <c r="C16" s="5" t="s">
        <v>195</v>
      </c>
      <c r="D16" s="5" t="s">
        <v>191</v>
      </c>
      <c r="E16" s="6">
        <v>13</v>
      </c>
      <c r="F16" s="116" t="s">
        <v>196</v>
      </c>
    </row>
    <row r="17" spans="1:6" ht="12.75">
      <c r="A17" s="54" t="s">
        <v>83</v>
      </c>
      <c r="B17" s="5" t="s">
        <v>197</v>
      </c>
      <c r="C17" s="5" t="s">
        <v>198</v>
      </c>
      <c r="D17" s="5" t="s">
        <v>199</v>
      </c>
      <c r="E17" s="6">
        <v>16.5</v>
      </c>
      <c r="F17" s="116" t="s">
        <v>196</v>
      </c>
    </row>
    <row r="18" spans="1:6" ht="12.75">
      <c r="A18" s="54" t="s">
        <v>83</v>
      </c>
      <c r="B18" s="5" t="s">
        <v>200</v>
      </c>
      <c r="C18" s="5" t="s">
        <v>201</v>
      </c>
      <c r="D18" s="5" t="s">
        <v>72</v>
      </c>
      <c r="E18" s="6">
        <v>12</v>
      </c>
      <c r="F18" s="116" t="s">
        <v>196</v>
      </c>
    </row>
    <row r="19" spans="1:6" ht="12.75">
      <c r="A19" s="54" t="s">
        <v>83</v>
      </c>
      <c r="B19" s="5" t="s">
        <v>202</v>
      </c>
      <c r="C19" s="5" t="s">
        <v>203</v>
      </c>
      <c r="D19" s="5" t="s">
        <v>72</v>
      </c>
      <c r="E19" s="6">
        <v>17</v>
      </c>
      <c r="F19" s="116" t="s">
        <v>196</v>
      </c>
    </row>
    <row r="20" spans="1:6" ht="12.75">
      <c r="A20" s="54" t="s">
        <v>83</v>
      </c>
      <c r="B20" s="5" t="s">
        <v>204</v>
      </c>
      <c r="C20" s="5" t="s">
        <v>205</v>
      </c>
      <c r="D20" s="5" t="s">
        <v>72</v>
      </c>
      <c r="E20" s="6">
        <v>19</v>
      </c>
      <c r="F20" s="116" t="s">
        <v>196</v>
      </c>
    </row>
    <row r="21" spans="1:6" ht="12.75">
      <c r="A21" s="54" t="s">
        <v>83</v>
      </c>
      <c r="B21" s="5" t="s">
        <v>206</v>
      </c>
      <c r="C21" s="5" t="s">
        <v>207</v>
      </c>
      <c r="D21" s="5" t="s">
        <v>72</v>
      </c>
      <c r="E21" s="6">
        <v>12</v>
      </c>
      <c r="F21" s="116" t="s">
        <v>196</v>
      </c>
    </row>
    <row r="22" spans="1:6" ht="12.75">
      <c r="A22" s="54" t="s">
        <v>83</v>
      </c>
      <c r="B22" s="5" t="s">
        <v>208</v>
      </c>
      <c r="C22" s="5" t="s">
        <v>209</v>
      </c>
      <c r="D22" s="5" t="s">
        <v>72</v>
      </c>
      <c r="E22" s="6">
        <v>17</v>
      </c>
      <c r="F22" s="116" t="s">
        <v>196</v>
      </c>
    </row>
    <row r="23" spans="1:6" ht="12.75">
      <c r="A23" s="54" t="s">
        <v>83</v>
      </c>
      <c r="B23" s="5" t="s">
        <v>210</v>
      </c>
      <c r="C23" s="5" t="s">
        <v>211</v>
      </c>
      <c r="D23" s="5" t="s">
        <v>72</v>
      </c>
      <c r="E23" s="6">
        <v>12</v>
      </c>
      <c r="F23" s="116" t="s">
        <v>196</v>
      </c>
    </row>
    <row r="24" ht="13.5" thickBot="1"/>
    <row r="25" spans="1:5" ht="12.75">
      <c r="A25" s="32" t="s">
        <v>222</v>
      </c>
      <c r="B25" s="33"/>
      <c r="C25" s="33"/>
      <c r="D25" s="33"/>
      <c r="E25" s="34"/>
    </row>
    <row r="26" spans="1:5" ht="12.75">
      <c r="A26" s="35"/>
      <c r="B26" s="36"/>
      <c r="C26" s="36"/>
      <c r="D26" s="36"/>
      <c r="E26" s="37"/>
    </row>
    <row r="27" spans="1:5" ht="12.75">
      <c r="A27" s="35"/>
      <c r="B27" s="36"/>
      <c r="C27" s="36"/>
      <c r="D27" s="36"/>
      <c r="E27" s="37"/>
    </row>
    <row r="28" spans="1:5" ht="12.75">
      <c r="A28" s="35"/>
      <c r="B28" s="36"/>
      <c r="C28" s="36"/>
      <c r="D28" s="36"/>
      <c r="E28" s="37"/>
    </row>
    <row r="29" spans="1:5" ht="13.5" thickBot="1">
      <c r="A29" s="38"/>
      <c r="B29" s="39"/>
      <c r="C29" s="39"/>
      <c r="D29" s="39"/>
      <c r="E29" s="40"/>
    </row>
    <row r="30" spans="1:5" ht="12.75">
      <c r="A30" s="109" t="s">
        <v>174</v>
      </c>
      <c r="B30" s="110"/>
      <c r="C30" s="110"/>
      <c r="D30" s="110"/>
      <c r="E30" s="110"/>
    </row>
    <row r="31" spans="1:5" ht="55.5">
      <c r="A31" s="121" t="s">
        <v>3</v>
      </c>
      <c r="B31" s="111" t="s">
        <v>4</v>
      </c>
      <c r="C31" s="111" t="s">
        <v>5</v>
      </c>
      <c r="D31" s="111" t="s">
        <v>6</v>
      </c>
      <c r="E31" s="111" t="s">
        <v>7</v>
      </c>
    </row>
    <row r="32" spans="1:5" ht="12.75">
      <c r="A32" s="65" t="s">
        <v>110</v>
      </c>
      <c r="B32" s="5" t="s">
        <v>221</v>
      </c>
      <c r="C32" s="5" t="s">
        <v>220</v>
      </c>
      <c r="D32" s="5" t="s">
        <v>72</v>
      </c>
      <c r="E32" s="6">
        <v>22</v>
      </c>
    </row>
    <row r="33" spans="1:5" ht="12.75">
      <c r="A33" s="65" t="s">
        <v>107</v>
      </c>
      <c r="B33" s="5" t="s">
        <v>219</v>
      </c>
      <c r="C33" s="5" t="s">
        <v>218</v>
      </c>
      <c r="D33" s="5" t="s">
        <v>114</v>
      </c>
      <c r="E33" s="6">
        <v>13.5</v>
      </c>
    </row>
    <row r="34" spans="1:5" ht="12.75">
      <c r="A34" s="65" t="s">
        <v>104</v>
      </c>
      <c r="B34" s="5" t="s">
        <v>217</v>
      </c>
      <c r="C34" s="5" t="s">
        <v>216</v>
      </c>
      <c r="D34" s="5" t="s">
        <v>72</v>
      </c>
      <c r="E34" s="6">
        <v>12</v>
      </c>
    </row>
    <row r="35" spans="1:5" ht="12.75">
      <c r="A35" s="65" t="s">
        <v>100</v>
      </c>
      <c r="B35" s="5" t="s">
        <v>215</v>
      </c>
      <c r="C35" s="5" t="s">
        <v>214</v>
      </c>
      <c r="D35" s="5" t="s">
        <v>199</v>
      </c>
      <c r="E35" s="6">
        <v>6</v>
      </c>
    </row>
    <row r="36" spans="1:5" ht="12.75">
      <c r="A36" s="65" t="s">
        <v>97</v>
      </c>
      <c r="B36" s="5" t="s">
        <v>213</v>
      </c>
      <c r="C36" s="5" t="s">
        <v>212</v>
      </c>
      <c r="D36" s="5" t="s">
        <v>72</v>
      </c>
      <c r="E36" s="6">
        <v>4</v>
      </c>
    </row>
  </sheetData>
  <sheetProtection/>
  <mergeCells count="4">
    <mergeCell ref="A1:E5"/>
    <mergeCell ref="A6:E6"/>
    <mergeCell ref="A25:E29"/>
    <mergeCell ref="A30:E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5"/>
    </sheetView>
  </sheetViews>
  <sheetFormatPr defaultColWidth="9.140625" defaultRowHeight="12.75"/>
  <sheetData>
    <row r="1" spans="1:8" ht="12.75">
      <c r="A1" s="32" t="s">
        <v>223</v>
      </c>
      <c r="B1" s="33"/>
      <c r="C1" s="33"/>
      <c r="D1" s="33"/>
      <c r="E1" s="33"/>
      <c r="F1" s="33"/>
      <c r="G1" s="33"/>
      <c r="H1" s="34"/>
    </row>
    <row r="2" spans="1:8" ht="12.75">
      <c r="A2" s="35"/>
      <c r="B2" s="36"/>
      <c r="C2" s="36"/>
      <c r="D2" s="36"/>
      <c r="E2" s="36"/>
      <c r="F2" s="36"/>
      <c r="G2" s="36"/>
      <c r="H2" s="37"/>
    </row>
    <row r="3" spans="1:8" ht="12.75">
      <c r="A3" s="35"/>
      <c r="B3" s="36"/>
      <c r="C3" s="36"/>
      <c r="D3" s="36"/>
      <c r="E3" s="36"/>
      <c r="F3" s="36"/>
      <c r="G3" s="36"/>
      <c r="H3" s="37"/>
    </row>
    <row r="4" spans="1:8" ht="12.75">
      <c r="A4" s="35"/>
      <c r="B4" s="36"/>
      <c r="C4" s="36"/>
      <c r="D4" s="36"/>
      <c r="E4" s="36"/>
      <c r="F4" s="36"/>
      <c r="G4" s="36"/>
      <c r="H4" s="37"/>
    </row>
    <row r="5" spans="1:8" ht="13.5" thickBot="1">
      <c r="A5" s="38"/>
      <c r="B5" s="39"/>
      <c r="C5" s="39"/>
      <c r="D5" s="39"/>
      <c r="E5" s="39"/>
      <c r="F5" s="39"/>
      <c r="G5" s="39"/>
      <c r="H5" s="40"/>
    </row>
    <row r="6" spans="6:8" ht="53.25" thickBot="1">
      <c r="F6" s="122" t="s">
        <v>224</v>
      </c>
      <c r="G6" s="122" t="s">
        <v>225</v>
      </c>
      <c r="H6" s="122" t="s">
        <v>226</v>
      </c>
    </row>
    <row r="7" spans="1:8" ht="55.5">
      <c r="A7" s="81" t="s">
        <v>3</v>
      </c>
      <c r="B7" s="80" t="s">
        <v>4</v>
      </c>
      <c r="C7" s="80" t="s">
        <v>5</v>
      </c>
      <c r="D7" s="80" t="s">
        <v>6</v>
      </c>
      <c r="E7" s="80" t="s">
        <v>7</v>
      </c>
      <c r="F7" s="80" t="s">
        <v>137</v>
      </c>
      <c r="G7" s="80" t="s">
        <v>138</v>
      </c>
      <c r="H7" s="123" t="s">
        <v>139</v>
      </c>
    </row>
    <row r="8" spans="1:8" ht="12.75">
      <c r="A8" s="124">
        <v>1</v>
      </c>
      <c r="B8" s="47" t="s">
        <v>178</v>
      </c>
      <c r="C8" s="55" t="s">
        <v>179</v>
      </c>
      <c r="D8" s="55" t="s">
        <v>30</v>
      </c>
      <c r="E8" s="55">
        <v>2</v>
      </c>
      <c r="F8" s="125">
        <v>1</v>
      </c>
      <c r="G8" s="55">
        <v>1</v>
      </c>
      <c r="H8" s="126">
        <v>1</v>
      </c>
    </row>
    <row r="9" spans="1:8" ht="12.75">
      <c r="A9" s="124">
        <v>2</v>
      </c>
      <c r="B9" s="47" t="s">
        <v>227</v>
      </c>
      <c r="C9" s="55" t="s">
        <v>228</v>
      </c>
      <c r="D9" s="55" t="s">
        <v>29</v>
      </c>
      <c r="E9" s="55">
        <v>4</v>
      </c>
      <c r="F9" s="55">
        <v>2</v>
      </c>
      <c r="G9" s="55">
        <v>2</v>
      </c>
      <c r="H9" s="127">
        <v>3</v>
      </c>
    </row>
    <row r="10" spans="1:8" ht="12.75">
      <c r="A10" s="124">
        <v>3</v>
      </c>
      <c r="B10" s="47" t="s">
        <v>189</v>
      </c>
      <c r="C10" s="55" t="s">
        <v>190</v>
      </c>
      <c r="D10" s="55" t="s">
        <v>191</v>
      </c>
      <c r="E10" s="55">
        <v>5</v>
      </c>
      <c r="F10" s="125">
        <v>3</v>
      </c>
      <c r="G10" s="55">
        <v>3</v>
      </c>
      <c r="H10" s="126">
        <v>2</v>
      </c>
    </row>
    <row r="11" spans="1:8" ht="12.75">
      <c r="A11" s="124">
        <v>4</v>
      </c>
      <c r="B11" s="47" t="s">
        <v>229</v>
      </c>
      <c r="C11" s="55" t="s">
        <v>230</v>
      </c>
      <c r="D11" s="55" t="s">
        <v>29</v>
      </c>
      <c r="E11" s="55">
        <v>8</v>
      </c>
      <c r="F11" s="55">
        <v>4</v>
      </c>
      <c r="G11" s="125" t="s">
        <v>231</v>
      </c>
      <c r="H11" s="126">
        <v>4</v>
      </c>
    </row>
    <row r="12" spans="1:8" ht="12.75">
      <c r="A12" s="124">
        <v>5</v>
      </c>
      <c r="B12" s="47" t="s">
        <v>182</v>
      </c>
      <c r="C12" s="55" t="s">
        <v>183</v>
      </c>
      <c r="D12" s="55" t="s">
        <v>72</v>
      </c>
      <c r="E12" s="55">
        <v>9</v>
      </c>
      <c r="F12" s="125">
        <v>5</v>
      </c>
      <c r="G12" s="55">
        <v>4</v>
      </c>
      <c r="H12" s="126">
        <v>5</v>
      </c>
    </row>
    <row r="13" spans="1:8" ht="13.5" thickBot="1">
      <c r="A13" s="128">
        <v>6</v>
      </c>
      <c r="B13" s="129" t="s">
        <v>194</v>
      </c>
      <c r="C13" s="130" t="s">
        <v>195</v>
      </c>
      <c r="D13" s="130" t="s">
        <v>191</v>
      </c>
      <c r="E13" s="130">
        <v>11</v>
      </c>
      <c r="F13" s="131">
        <v>6</v>
      </c>
      <c r="G13" s="130">
        <v>5</v>
      </c>
      <c r="H13" s="132">
        <v>6</v>
      </c>
    </row>
    <row r="15" ht="12.75">
      <c r="E15" s="133" t="s">
        <v>232</v>
      </c>
    </row>
  </sheetData>
  <sheetProtection/>
  <mergeCells count="1">
    <mergeCell ref="A1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P31"/>
    </sheetView>
  </sheetViews>
  <sheetFormatPr defaultColWidth="9.140625" defaultRowHeight="12.75"/>
  <sheetData>
    <row r="1" spans="1:16" ht="12.75">
      <c r="A1" s="32" t="s">
        <v>233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13.5" thickBo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16" ht="24.7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4" ht="13.5">
      <c r="A5" s="134" t="s">
        <v>110</v>
      </c>
      <c r="B5" s="135" t="s">
        <v>178</v>
      </c>
      <c r="C5" s="135"/>
      <c r="D5" s="136" t="s">
        <v>234</v>
      </c>
    </row>
    <row r="6" spans="1:4" ht="13.5">
      <c r="A6" s="137" t="s">
        <v>107</v>
      </c>
      <c r="B6" s="138" t="s">
        <v>125</v>
      </c>
      <c r="C6" s="138"/>
      <c r="D6" s="139" t="s">
        <v>235</v>
      </c>
    </row>
    <row r="7" spans="1:4" ht="13.5">
      <c r="A7" s="137" t="s">
        <v>104</v>
      </c>
      <c r="B7" s="138" t="s">
        <v>128</v>
      </c>
      <c r="C7" s="138"/>
      <c r="D7" s="139" t="s">
        <v>236</v>
      </c>
    </row>
    <row r="8" spans="1:4" ht="13.5">
      <c r="A8" s="137" t="s">
        <v>100</v>
      </c>
      <c r="B8" s="138" t="s">
        <v>189</v>
      </c>
      <c r="C8" s="138"/>
      <c r="D8" s="139" t="s">
        <v>237</v>
      </c>
    </row>
    <row r="9" spans="1:4" ht="13.5">
      <c r="A9" s="137" t="s">
        <v>97</v>
      </c>
      <c r="B9" s="138" t="s">
        <v>68</v>
      </c>
      <c r="C9" s="138"/>
      <c r="D9" s="139" t="s">
        <v>238</v>
      </c>
    </row>
    <row r="10" spans="1:4" ht="13.5">
      <c r="A10" s="137" t="s">
        <v>93</v>
      </c>
      <c r="B10" s="138" t="s">
        <v>182</v>
      </c>
      <c r="C10" s="138"/>
      <c r="D10" s="139" t="s">
        <v>238</v>
      </c>
    </row>
    <row r="11" spans="1:4" ht="13.5">
      <c r="A11" s="137" t="s">
        <v>90</v>
      </c>
      <c r="B11" s="138" t="s">
        <v>9</v>
      </c>
      <c r="C11" s="138"/>
      <c r="D11" s="139" t="s">
        <v>239</v>
      </c>
    </row>
    <row r="12" spans="1:4" ht="14.25" thickBot="1">
      <c r="A12" s="140" t="s">
        <v>87</v>
      </c>
      <c r="B12" s="141" t="s">
        <v>175</v>
      </c>
      <c r="C12" s="141"/>
      <c r="D12" s="142" t="s">
        <v>240</v>
      </c>
    </row>
    <row r="13" ht="13.5" thickBot="1"/>
    <row r="14" spans="1:16" ht="12.75">
      <c r="A14" s="143" t="s">
        <v>241</v>
      </c>
      <c r="B14" s="144"/>
      <c r="C14" s="144" t="s">
        <v>242</v>
      </c>
      <c r="D14" s="144"/>
      <c r="E14" s="144" t="s">
        <v>243</v>
      </c>
      <c r="F14" s="144"/>
      <c r="G14" s="144" t="s">
        <v>244</v>
      </c>
      <c r="H14" s="144"/>
      <c r="I14" s="144" t="s">
        <v>245</v>
      </c>
      <c r="J14" s="144"/>
      <c r="K14" s="144" t="s">
        <v>246</v>
      </c>
      <c r="L14" s="144"/>
      <c r="M14" s="144" t="s">
        <v>247</v>
      </c>
      <c r="N14" s="144"/>
      <c r="O14" s="144" t="s">
        <v>248</v>
      </c>
      <c r="P14" s="145"/>
    </row>
    <row r="15" spans="1:16" ht="12.75">
      <c r="A15" s="146" t="s">
        <v>110</v>
      </c>
      <c r="B15" s="6" t="s">
        <v>131</v>
      </c>
      <c r="C15" s="147">
        <v>1</v>
      </c>
      <c r="D15" s="148" t="s">
        <v>178</v>
      </c>
      <c r="E15" s="148" t="s">
        <v>110</v>
      </c>
      <c r="F15" s="6" t="s">
        <v>109</v>
      </c>
      <c r="G15" s="6">
        <v>1</v>
      </c>
      <c r="H15" s="6" t="s">
        <v>68</v>
      </c>
      <c r="I15" s="149">
        <v>1</v>
      </c>
      <c r="J15" s="6" t="s">
        <v>9</v>
      </c>
      <c r="K15" s="6">
        <v>1</v>
      </c>
      <c r="L15" s="6" t="s">
        <v>45</v>
      </c>
      <c r="M15" s="6" t="s">
        <v>110</v>
      </c>
      <c r="N15" s="6" t="s">
        <v>143</v>
      </c>
      <c r="O15" s="6" t="s">
        <v>110</v>
      </c>
      <c r="P15" s="53" t="s">
        <v>175</v>
      </c>
    </row>
    <row r="16" spans="1:16" ht="12.75">
      <c r="A16" s="146" t="s">
        <v>107</v>
      </c>
      <c r="B16" s="6" t="s">
        <v>128</v>
      </c>
      <c r="C16" s="147">
        <v>2</v>
      </c>
      <c r="D16" s="148" t="s">
        <v>227</v>
      </c>
      <c r="E16" s="148" t="s">
        <v>107</v>
      </c>
      <c r="F16" s="6" t="s">
        <v>106</v>
      </c>
      <c r="G16" s="6">
        <v>2</v>
      </c>
      <c r="H16" s="6" t="s">
        <v>66</v>
      </c>
      <c r="I16" s="150">
        <v>2</v>
      </c>
      <c r="J16" s="6" t="s">
        <v>11</v>
      </c>
      <c r="K16" s="6">
        <v>2</v>
      </c>
      <c r="L16" s="6" t="s">
        <v>43</v>
      </c>
      <c r="M16" s="6" t="s">
        <v>107</v>
      </c>
      <c r="N16" s="6" t="s">
        <v>144</v>
      </c>
      <c r="O16" s="6" t="s">
        <v>107</v>
      </c>
      <c r="P16" s="53" t="s">
        <v>178</v>
      </c>
    </row>
    <row r="17" spans="1:16" ht="12.75">
      <c r="A17" s="146" t="s">
        <v>104</v>
      </c>
      <c r="B17" s="6" t="s">
        <v>125</v>
      </c>
      <c r="C17" s="147">
        <v>3</v>
      </c>
      <c r="D17" s="148" t="s">
        <v>189</v>
      </c>
      <c r="E17" s="148" t="s">
        <v>104</v>
      </c>
      <c r="F17" s="6" t="s">
        <v>103</v>
      </c>
      <c r="G17" s="6">
        <v>3</v>
      </c>
      <c r="H17" s="6" t="s">
        <v>64</v>
      </c>
      <c r="I17" s="149">
        <v>3</v>
      </c>
      <c r="J17" s="6" t="s">
        <v>13</v>
      </c>
      <c r="K17" s="6">
        <v>3</v>
      </c>
      <c r="L17" s="6" t="s">
        <v>40</v>
      </c>
      <c r="M17" s="6" t="s">
        <v>104</v>
      </c>
      <c r="N17" s="6" t="s">
        <v>146</v>
      </c>
      <c r="O17" s="6" t="s">
        <v>104</v>
      </c>
      <c r="P17" s="53" t="s">
        <v>180</v>
      </c>
    </row>
    <row r="18" spans="1:16" ht="12.75">
      <c r="A18" s="146" t="s">
        <v>100</v>
      </c>
      <c r="B18" s="6" t="s">
        <v>123</v>
      </c>
      <c r="C18" s="147">
        <v>4</v>
      </c>
      <c r="D18" s="148" t="s">
        <v>229</v>
      </c>
      <c r="E18" s="148" t="s">
        <v>100</v>
      </c>
      <c r="F18" s="6" t="s">
        <v>99</v>
      </c>
      <c r="G18" s="6">
        <v>4</v>
      </c>
      <c r="H18" s="6" t="s">
        <v>62</v>
      </c>
      <c r="I18" s="150">
        <v>4</v>
      </c>
      <c r="J18" s="6" t="s">
        <v>15</v>
      </c>
      <c r="K18" s="6">
        <v>4</v>
      </c>
      <c r="L18" s="6" t="s">
        <v>38</v>
      </c>
      <c r="M18" s="6" t="s">
        <v>100</v>
      </c>
      <c r="N18" s="6" t="s">
        <v>148</v>
      </c>
      <c r="O18" s="6" t="s">
        <v>100</v>
      </c>
      <c r="P18" s="53" t="s">
        <v>182</v>
      </c>
    </row>
    <row r="19" spans="1:16" ht="12.75">
      <c r="A19" s="146" t="s">
        <v>97</v>
      </c>
      <c r="B19" s="6" t="s">
        <v>121</v>
      </c>
      <c r="C19" s="147">
        <v>5</v>
      </c>
      <c r="D19" s="148" t="s">
        <v>182</v>
      </c>
      <c r="E19" s="148" t="s">
        <v>97</v>
      </c>
      <c r="F19" s="6" t="s">
        <v>96</v>
      </c>
      <c r="G19" s="6">
        <v>5</v>
      </c>
      <c r="H19" s="6" t="s">
        <v>60</v>
      </c>
      <c r="I19" s="149">
        <v>5</v>
      </c>
      <c r="J19" s="6" t="s">
        <v>17</v>
      </c>
      <c r="K19" s="6">
        <v>5</v>
      </c>
      <c r="L19" s="6" t="s">
        <v>36</v>
      </c>
      <c r="M19" s="6" t="s">
        <v>97</v>
      </c>
      <c r="N19" s="6" t="s">
        <v>150</v>
      </c>
      <c r="O19" s="6" t="s">
        <v>97</v>
      </c>
      <c r="P19" s="151" t="s">
        <v>184</v>
      </c>
    </row>
    <row r="20" spans="1:16" ht="12.75">
      <c r="A20" s="146" t="s">
        <v>93</v>
      </c>
      <c r="B20" s="6" t="s">
        <v>118</v>
      </c>
      <c r="C20" s="147">
        <v>6</v>
      </c>
      <c r="D20" s="148" t="s">
        <v>194</v>
      </c>
      <c r="E20" s="148" t="s">
        <v>93</v>
      </c>
      <c r="F20" s="6" t="s">
        <v>92</v>
      </c>
      <c r="G20" s="6">
        <v>6</v>
      </c>
      <c r="H20" s="6" t="s">
        <v>58</v>
      </c>
      <c r="I20" s="148"/>
      <c r="J20" s="148"/>
      <c r="K20" s="148"/>
      <c r="L20" s="148"/>
      <c r="M20" s="6" t="s">
        <v>93</v>
      </c>
      <c r="N20" s="6" t="s">
        <v>68</v>
      </c>
      <c r="O20" s="6" t="s">
        <v>97</v>
      </c>
      <c r="P20" s="151" t="s">
        <v>187</v>
      </c>
    </row>
    <row r="21" spans="1:16" ht="12.75">
      <c r="A21" s="146" t="s">
        <v>90</v>
      </c>
      <c r="B21" s="6" t="s">
        <v>116</v>
      </c>
      <c r="C21" s="148"/>
      <c r="D21" s="148"/>
      <c r="E21" s="148" t="s">
        <v>90</v>
      </c>
      <c r="F21" s="6" t="s">
        <v>89</v>
      </c>
      <c r="G21" s="6">
        <v>7</v>
      </c>
      <c r="H21" s="6" t="s">
        <v>56</v>
      </c>
      <c r="I21" s="148"/>
      <c r="J21" s="148"/>
      <c r="K21" s="148"/>
      <c r="L21" s="148"/>
      <c r="M21" s="6" t="s">
        <v>90</v>
      </c>
      <c r="N21" s="6" t="s">
        <v>153</v>
      </c>
      <c r="O21" s="6" t="s">
        <v>97</v>
      </c>
      <c r="P21" s="151" t="s">
        <v>189</v>
      </c>
    </row>
    <row r="22" spans="1:16" ht="12.75">
      <c r="A22" s="152"/>
      <c r="B22" s="148"/>
      <c r="C22" s="148"/>
      <c r="D22" s="148"/>
      <c r="E22" s="148" t="s">
        <v>87</v>
      </c>
      <c r="F22" s="6" t="s">
        <v>86</v>
      </c>
      <c r="G22" s="6">
        <v>8</v>
      </c>
      <c r="H22" s="6" t="s">
        <v>54</v>
      </c>
      <c r="I22" s="148"/>
      <c r="J22" s="148"/>
      <c r="K22" s="148"/>
      <c r="L22" s="148"/>
      <c r="M22" s="6" t="s">
        <v>87</v>
      </c>
      <c r="N22" s="6" t="s">
        <v>156</v>
      </c>
      <c r="O22" s="6" t="s">
        <v>97</v>
      </c>
      <c r="P22" s="151" t="s">
        <v>192</v>
      </c>
    </row>
    <row r="23" spans="1:16" ht="12.75">
      <c r="A23" s="152"/>
      <c r="B23" s="148"/>
      <c r="C23" s="148"/>
      <c r="D23" s="148"/>
      <c r="E23" s="148" t="s">
        <v>83</v>
      </c>
      <c r="F23" s="6" t="s">
        <v>82</v>
      </c>
      <c r="G23" s="6">
        <v>9</v>
      </c>
      <c r="H23" s="6" t="s">
        <v>52</v>
      </c>
      <c r="I23" s="148"/>
      <c r="J23" s="148"/>
      <c r="K23" s="148"/>
      <c r="L23" s="148"/>
      <c r="M23" s="6" t="s">
        <v>83</v>
      </c>
      <c r="N23" s="6" t="s">
        <v>9</v>
      </c>
      <c r="O23" s="6" t="s">
        <v>83</v>
      </c>
      <c r="P23" s="75" t="s">
        <v>194</v>
      </c>
    </row>
    <row r="24" spans="1:16" ht="12.75">
      <c r="A24" s="152"/>
      <c r="B24" s="148"/>
      <c r="C24" s="148"/>
      <c r="D24" s="148"/>
      <c r="E24" s="148" t="s">
        <v>79</v>
      </c>
      <c r="F24" s="6" t="s">
        <v>78</v>
      </c>
      <c r="G24" s="6">
        <v>10</v>
      </c>
      <c r="H24" s="6" t="s">
        <v>50</v>
      </c>
      <c r="I24" s="148"/>
      <c r="J24" s="148"/>
      <c r="K24" s="148"/>
      <c r="L24" s="148"/>
      <c r="M24" s="6" t="s">
        <v>79</v>
      </c>
      <c r="N24" s="6" t="s">
        <v>158</v>
      </c>
      <c r="O24" s="6" t="s">
        <v>83</v>
      </c>
      <c r="P24" s="75" t="s">
        <v>197</v>
      </c>
    </row>
    <row r="25" spans="1:16" ht="12.75">
      <c r="A25" s="152"/>
      <c r="B25" s="148"/>
      <c r="C25" s="148"/>
      <c r="D25" s="148"/>
      <c r="E25" s="148" t="s">
        <v>75</v>
      </c>
      <c r="F25" s="6" t="s">
        <v>74</v>
      </c>
      <c r="G25" s="148"/>
      <c r="H25" s="148"/>
      <c r="I25" s="148"/>
      <c r="J25" s="148"/>
      <c r="K25" s="148"/>
      <c r="L25" s="148"/>
      <c r="M25" s="6" t="s">
        <v>75</v>
      </c>
      <c r="N25" s="6" t="s">
        <v>118</v>
      </c>
      <c r="O25" s="6" t="s">
        <v>83</v>
      </c>
      <c r="P25" s="75" t="s">
        <v>200</v>
      </c>
    </row>
    <row r="26" spans="1:16" ht="12.75">
      <c r="A26" s="152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6" t="s">
        <v>160</v>
      </c>
      <c r="N26" s="6" t="s">
        <v>161</v>
      </c>
      <c r="O26" s="6" t="s">
        <v>83</v>
      </c>
      <c r="P26" s="75" t="s">
        <v>202</v>
      </c>
    </row>
    <row r="27" spans="1:16" ht="12.75">
      <c r="A27" s="152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6" t="s">
        <v>163</v>
      </c>
      <c r="N27" s="6" t="s">
        <v>164</v>
      </c>
      <c r="O27" s="6" t="s">
        <v>83</v>
      </c>
      <c r="P27" s="75" t="s">
        <v>204</v>
      </c>
    </row>
    <row r="28" spans="1:16" ht="12.75">
      <c r="A28" s="152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6" t="s">
        <v>167</v>
      </c>
      <c r="N28" s="6" t="s">
        <v>168</v>
      </c>
      <c r="O28" s="6" t="s">
        <v>83</v>
      </c>
      <c r="P28" s="75" t="s">
        <v>206</v>
      </c>
    </row>
    <row r="29" spans="1:16" ht="12.75">
      <c r="A29" s="152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6" t="s">
        <v>83</v>
      </c>
      <c r="P29" s="75" t="s">
        <v>208</v>
      </c>
    </row>
    <row r="30" spans="1:16" ht="13.5" thickBo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26" t="s">
        <v>83</v>
      </c>
      <c r="P30" s="155" t="s">
        <v>210</v>
      </c>
    </row>
    <row r="31" spans="6:16" ht="12.75">
      <c r="F31" s="156" t="s">
        <v>249</v>
      </c>
      <c r="G31" s="156"/>
      <c r="H31" s="156"/>
      <c r="I31" s="156"/>
      <c r="J31" s="156"/>
      <c r="K31" s="156"/>
      <c r="L31" s="156"/>
      <c r="M31" s="156"/>
      <c r="N31" s="157" t="s">
        <v>250</v>
      </c>
      <c r="O31" s="156"/>
      <c r="P31" s="158" t="s">
        <v>251</v>
      </c>
    </row>
  </sheetData>
  <sheetProtection/>
  <mergeCells count="9">
    <mergeCell ref="A1:P3"/>
    <mergeCell ref="A14:B14"/>
    <mergeCell ref="C14:D14"/>
    <mergeCell ref="E14:F14"/>
    <mergeCell ref="G14:H14"/>
    <mergeCell ref="I14:J14"/>
    <mergeCell ref="K14:L14"/>
    <mergeCell ref="M14:N14"/>
    <mergeCell ref="O14:P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GK185034</dc:creator>
  <cp:keywords/>
  <dc:description/>
  <cp:lastModifiedBy>Costa Réka</cp:lastModifiedBy>
  <dcterms:created xsi:type="dcterms:W3CDTF">2011-09-07T16:32:24Z</dcterms:created>
  <dcterms:modified xsi:type="dcterms:W3CDTF">2017-02-03T10:46:59Z</dcterms:modified>
  <cp:category/>
  <cp:version/>
  <cp:contentType/>
  <cp:contentStatus/>
</cp:coreProperties>
</file>